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0"/>
  </bookViews>
  <sheets>
    <sheet name="BS" sheetId="1" r:id="rId1"/>
    <sheet name="IS" sheetId="2" r:id="rId2"/>
    <sheet name="Equity" sheetId="3" r:id="rId3"/>
    <sheet name="CashFlow" sheetId="4" r:id="rId4"/>
    <sheet name="Notes" sheetId="5" r:id="rId5"/>
  </sheets>
  <definedNames>
    <definedName name="_xlnm.Print_Area" localSheetId="1">'IS'!$A$1:$I$53</definedName>
    <definedName name="_xlnm.Print_Area" localSheetId="4">'Notes'!$A$1:$I$367</definedName>
    <definedName name="_xlnm.Print_Titles" localSheetId="4">'Notes'!$1:$7</definedName>
  </definedNames>
  <calcPr calcMode="autoNoTable" fullCalcOnLoad="1" fullPrecision="0" iterate="1" iterateCount="1" iterateDelta="0"/>
</workbook>
</file>

<file path=xl/sharedStrings.xml><?xml version="1.0" encoding="utf-8"?>
<sst xmlns="http://schemas.openxmlformats.org/spreadsheetml/2006/main" count="338" uniqueCount="232">
  <si>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</si>
  <si>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</si>
  <si>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</si>
  <si>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</si>
  <si>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</si>
  <si>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</si>
  <si>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</si>
  <si>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</si>
  <si>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</si>
  <si>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</si>
  <si>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</si>
  <si>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</si>
  <si>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</si>
  <si>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</si>
  <si>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</si>
  <si>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</si>
  <si>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</si>
  <si>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</si>
  <si>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</si>
  <si>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</si>
  <si>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</si>
  <si>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</si>
  <si>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</si>
  <si>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</si>
  <si>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</si>
  <si>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</si>
  <si>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</si>
  <si>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</si>
  <si>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</si>
  <si>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</si>
  <si>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</si>
  <si>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</si>
  <si>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</si>
  <si>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</si>
  <si>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</si>
  <si>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</si>
  <si>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</si>
  <si>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</si>
  <si>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</si>
  <si>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</si>
  <si>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</si>
  <si>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</si>
  <si>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</si>
  <si>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</si>
  <si>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</si>
  <si>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</si>
  <si>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</si>
  <si>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Corporate Proposal</t>
  </si>
  <si>
    <t>21.</t>
  </si>
  <si>
    <t>Group Borrowings and Debt Securities</t>
  </si>
  <si>
    <t>22.</t>
  </si>
  <si>
    <t>Off Balance Sheet Financial Instruments</t>
  </si>
  <si>
    <t>23.</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</si>
  <si>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</si>
  <si>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</si>
  <si>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</si>
  <si>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</si>
  <si>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</si>
  <si>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</si>
  <si>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</si>
  <si>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</si>
  <si>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Pre-acquisition profits</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</si>
  <si>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</si>
  <si>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</si>
  <si>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</si>
  <si>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</si>
  <si>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</si>
  <si>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</si>
  <si>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</si>
  <si>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</si>
  <si>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</si>
  <si>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</si>
  <si>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</si>
  <si>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</si>
  <si>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</si>
  <si>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</si>
  <si>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</si>
  <si>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</si>
  <si>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</si>
  <si>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</si>
  <si>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</si>
  <si>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</si>
  <si>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</si>
  <si>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</si>
  <si>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</si>
  <si>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</si>
  <si>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</si>
  <si>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</si>
  <si>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</si>
  <si>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</si>
  <si>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</si>
  <si>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</si>
  <si>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</si>
  <si>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</si>
  <si>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</si>
  <si>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</si>
  <si>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</si>
  <si>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</si>
  <si>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Debtors</t>
  </si>
  <si>
    <t>Creditors</t>
  </si>
  <si>
    <t>Interest paid</t>
  </si>
  <si>
    <t>Taxation paid</t>
  </si>
  <si>
    <t>Cash flows from investing activities</t>
  </si>
  <si>
    <t>Proceeds from disposal of property, plant and equipment</t>
  </si>
  <si>
    <t>Cash flows from financing activities</t>
  </si>
  <si>
    <t>Payment of hire purchase creditors</t>
  </si>
  <si>
    <t>Repayment of bank borrowings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</si>
  <si>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</si>
  <si>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</si>
  <si>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</si>
  <si>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</si>
  <si>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</si>
  <si>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</si>
  <si>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</si>
  <si>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</si>
  <si>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</si>
  <si>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Comment on material change in profit before taxation vs. preceding quarter</t>
  </si>
  <si>
    <t>Capital Commitments</t>
  </si>
  <si>
    <t>Taxation comprise the following :</t>
  </si>
  <si>
    <t>Tax expense</t>
  </si>
  <si>
    <t>Based on results for the period</t>
  </si>
  <si>
    <t>Utilisation of reinvestment allowance</t>
  </si>
  <si>
    <t>Secured</t>
  </si>
  <si>
    <t>Unsecured</t>
  </si>
  <si>
    <t>Hire purchase creditors</t>
  </si>
  <si>
    <t>Sub-total</t>
  </si>
  <si>
    <t>Group borrowings</t>
  </si>
  <si>
    <t>Short term</t>
  </si>
  <si>
    <t>Long term</t>
  </si>
  <si>
    <t>25.</t>
  </si>
  <si>
    <t>Basis of calculation of earnings per share</t>
  </si>
  <si>
    <t>Profit forecast variance</t>
  </si>
  <si>
    <t>- Contracted but not provided for</t>
  </si>
  <si>
    <t>31.12.03</t>
  </si>
  <si>
    <t xml:space="preserve">   weighted average number of ordinary shares</t>
  </si>
  <si>
    <t>Basic Earnings Per Share based on</t>
  </si>
  <si>
    <t>Proforma number of ordinary</t>
  </si>
  <si>
    <t xml:space="preserve">   proforma number of ordinary shares</t>
  </si>
  <si>
    <t>Profit after taxation and minority interest (RM'000)</t>
  </si>
  <si>
    <t>Goodwill</t>
  </si>
  <si>
    <t>Tax recoverable</t>
  </si>
  <si>
    <t>- Pre-acquisition profit</t>
  </si>
  <si>
    <t>Notes:</t>
  </si>
  <si>
    <t>Segmental information is presented in respect of the Group's business segments.</t>
  </si>
  <si>
    <t>Elimination</t>
  </si>
  <si>
    <t>Revenue from external customers</t>
  </si>
  <si>
    <t>Inter-segment revenue</t>
  </si>
  <si>
    <t>Total revenue</t>
  </si>
  <si>
    <t>Segment results</t>
  </si>
  <si>
    <t>Interest expense</t>
  </si>
  <si>
    <t>Interest income</t>
  </si>
  <si>
    <t>Profit after taxation</t>
  </si>
  <si>
    <t>quarter</t>
  </si>
  <si>
    <t>ended</t>
  </si>
  <si>
    <t>- Current taxation</t>
  </si>
  <si>
    <t>- Deferred taxation</t>
  </si>
  <si>
    <t>(Over)/under provision in prior year</t>
  </si>
  <si>
    <t>Taxation of Malaysian statutory tax rate of 28%</t>
  </si>
  <si>
    <t>Expenses not deductible for tax purposes</t>
  </si>
  <si>
    <t>Double deduction of expenses not deductible for tax purposes</t>
  </si>
  <si>
    <t>Reconciliation of statutory tax rate to effective tax rate :</t>
  </si>
  <si>
    <t>Individual</t>
  </si>
  <si>
    <t>Cumulative</t>
  </si>
  <si>
    <t>Cumulative Quarter</t>
  </si>
  <si>
    <t xml:space="preserve">Basic Earnings Per Share based on </t>
  </si>
  <si>
    <t>Basic earnings per share
based on the proforma number of shares assumed in issue (sen)</t>
  </si>
  <si>
    <t>Notes :</t>
  </si>
  <si>
    <t>(Audited)</t>
  </si>
  <si>
    <t xml:space="preserve">   of RM1.00 each assumed in issue (sen)</t>
  </si>
  <si>
    <t xml:space="preserve">   shares of RM1.00 each in issue </t>
  </si>
  <si>
    <t xml:space="preserve">   shares of RM1.00 each assumed in issue ('000)</t>
  </si>
  <si>
    <t>FOR THE FIRST QUARTER ENDED 31 MARCH 2004</t>
  </si>
  <si>
    <t>31.3.04</t>
  </si>
  <si>
    <t>31.3.03</t>
  </si>
  <si>
    <t>CONDENSED CONSOLIDATED  BALANCE SHEETS AS AT 31 MARCH 2004</t>
  </si>
  <si>
    <t>3 months quarter ended</t>
  </si>
  <si>
    <t>31 March 2004</t>
  </si>
  <si>
    <t>Balance as at 1 January 2004</t>
  </si>
  <si>
    <t>Balance as at 31 March 2004</t>
  </si>
  <si>
    <t>Net profit for the period (RM'000)</t>
  </si>
  <si>
    <t>Net profit for the period</t>
  </si>
  <si>
    <t>Retained</t>
  </si>
  <si>
    <t>3 month</t>
  </si>
  <si>
    <t>Reduced tax rate on first RM500,000 chargeable income</t>
  </si>
  <si>
    <t>ENG KAH CORPORATION BERHAD</t>
  </si>
  <si>
    <t>Company No. 435649-H</t>
  </si>
  <si>
    <t>Investment</t>
  </si>
  <si>
    <t xml:space="preserve">Net current assets </t>
  </si>
  <si>
    <t>Retained profits</t>
  </si>
  <si>
    <t>Profits</t>
  </si>
  <si>
    <t>Balance as at 1 January 2003 as 
previously reported</t>
  </si>
  <si>
    <t>Prior year adjustments</t>
  </si>
  <si>
    <t>Balance as at 1 January 2003 as 
restated</t>
  </si>
  <si>
    <t>Amortisation</t>
  </si>
  <si>
    <t>Balance as at 31 March 2003</t>
  </si>
  <si>
    <t>31 March 2003</t>
  </si>
  <si>
    <t>Interest received</t>
  </si>
  <si>
    <t>Generally, the sales for the Group's products are higher in the second half of the year due to higher demand</t>
  </si>
  <si>
    <t>for the Group's products during the festive seasons.</t>
  </si>
  <si>
    <t>care</t>
  </si>
  <si>
    <t>Personal</t>
  </si>
  <si>
    <t>Household</t>
  </si>
  <si>
    <t>holding</t>
  </si>
  <si>
    <t>Pending material/related litigations</t>
  </si>
  <si>
    <t>Basic earnings per share
based on weighted average number of shares in issue (sen)</t>
  </si>
  <si>
    <t xml:space="preserve">   of RM1.00 each in issue (sen)</t>
  </si>
  <si>
    <t>Operating profit before working capital changes</t>
  </si>
  <si>
    <t>Cash generated from operations</t>
  </si>
  <si>
    <t>Net cash from operating activities</t>
  </si>
  <si>
    <t>Net cash used in investing activities</t>
  </si>
  <si>
    <t>Net cash used in financing activities</t>
  </si>
  <si>
    <t>Net increase/(decrease) in cash and cash equivalents</t>
  </si>
  <si>
    <t>(b) Investments in quoted securities as at the end of the reporting period are as follows :</t>
  </si>
  <si>
    <t>Investment in Malaysian unit trusts</t>
  </si>
  <si>
    <t>- At cost</t>
  </si>
  <si>
    <t>- At carrying value / book value</t>
  </si>
  <si>
    <t>- At market value</t>
  </si>
  <si>
    <t>Gain on disposal of leasehold apartment</t>
  </si>
  <si>
    <t>Contracted but not provided for :</t>
  </si>
  <si>
    <t>The are outstanding capital commitments at the end of the current quarter is as follows :</t>
  </si>
  <si>
    <t>EKC - 1</t>
  </si>
  <si>
    <t>EKC - 2</t>
  </si>
  <si>
    <t>EKC -3</t>
  </si>
  <si>
    <t>EKC -4</t>
  </si>
  <si>
    <t>EKC - 5</t>
  </si>
  <si>
    <t>EKC - 6</t>
  </si>
  <si>
    <t>EKC -7</t>
  </si>
  <si>
    <t>EKC - 8</t>
  </si>
  <si>
    <t>EKC -9</t>
  </si>
  <si>
    <t>EKC -10</t>
  </si>
  <si>
    <t>Net tangible assets per share (RM)</t>
  </si>
  <si>
    <t>Fixed deposit with licensed banks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</si>
</sst>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13">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b/>
      <sz val="8"/>
      <name val="Times New Roman"/>
      <family val="1"/>
    </font>
    <font>
      <b/>
      <i/>
      <sz val="10"/>
      <name val="Times New Roman"/>
      <family val="1"/>
    </font>
    <font>
      <sz val="10"/>
      <color indexed="8"/>
      <name val="Times New Roman"/>
      <family val="1"/>
    </font>
    <font>
      <i/>
      <sz val="10"/>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43" fontId="1" fillId="0" borderId="3" xfId="15"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173" fontId="1" fillId="0" borderId="0" xfId="0" applyNumberFormat="1" applyFont="1" applyAlignment="1">
      <alignment/>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xf>
    <xf numFmtId="173" fontId="1" fillId="0" borderId="7"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3" fillId="0" borderId="0" xfId="0" applyFont="1" applyAlignment="1" quotePrefix="1">
      <alignment/>
    </xf>
    <xf numFmtId="0" fontId="1" fillId="0" borderId="0" xfId="0" applyFont="1" applyAlignment="1">
      <alignment horizontal="justify"/>
    </xf>
    <xf numFmtId="0" fontId="4" fillId="0" borderId="0" xfId="0" applyFont="1" applyAlignment="1">
      <alignment horizontal="center"/>
    </xf>
    <xf numFmtId="0" fontId="1" fillId="0" borderId="0" xfId="0" applyFon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Alignment="1" quotePrefix="1">
      <alignment horizontal="left"/>
    </xf>
    <xf numFmtId="15" fontId="6" fillId="0" borderId="0" xfId="0" applyNumberFormat="1" applyFont="1" applyAlignment="1" quotePrefix="1">
      <alignment horizontal="left"/>
    </xf>
    <xf numFmtId="15" fontId="1" fillId="0" borderId="0" xfId="0" applyNumberFormat="1" applyFont="1" applyAlignment="1">
      <alignment horizontal="center"/>
    </xf>
    <xf numFmtId="41" fontId="1" fillId="0" borderId="0" xfId="0" applyNumberFormat="1" applyFont="1" applyAlignment="1">
      <alignment/>
    </xf>
    <xf numFmtId="15" fontId="1" fillId="0" borderId="0" xfId="0" applyNumberFormat="1" applyFont="1" applyAlignment="1" quotePrefix="1">
      <alignment horizontal="center"/>
    </xf>
    <xf numFmtId="41" fontId="4" fillId="0" borderId="0" xfId="0" applyNumberFormat="1" applyFont="1" applyAlignment="1">
      <alignment horizontal="center"/>
    </xf>
    <xf numFmtId="41" fontId="4" fillId="0" borderId="3" xfId="0" applyNumberFormat="1" applyFont="1" applyBorder="1" applyAlignment="1">
      <alignment horizontal="center"/>
    </xf>
    <xf numFmtId="186" fontId="4" fillId="0" borderId="3" xfId="0" applyNumberFormat="1" applyFont="1" applyBorder="1" applyAlignment="1">
      <alignment horizontal="center"/>
    </xf>
    <xf numFmtId="43" fontId="1" fillId="0" borderId="3" xfId="15" applyFont="1" applyFill="1" applyBorder="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41" fontId="1" fillId="0" borderId="8" xfId="0" applyNumberFormat="1" applyFont="1" applyFill="1" applyBorder="1" applyAlignment="1">
      <alignment/>
    </xf>
    <xf numFmtId="41" fontId="1" fillId="0" borderId="4" xfId="0" applyNumberFormat="1" applyFont="1" applyFill="1" applyBorder="1" applyAlignment="1">
      <alignment/>
    </xf>
    <xf numFmtId="173" fontId="1" fillId="0" borderId="9" xfId="15" applyNumberFormat="1" applyFont="1" applyBorder="1" applyAlignment="1">
      <alignment/>
    </xf>
    <xf numFmtId="0" fontId="1" fillId="2"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9"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Alignment="1">
      <alignment horizontal="right"/>
    </xf>
    <xf numFmtId="173" fontId="1" fillId="0" borderId="4" xfId="15" applyNumberFormat="1" applyFont="1" applyFill="1" applyBorder="1" applyAlignment="1">
      <alignment/>
    </xf>
    <xf numFmtId="0" fontId="2" fillId="0" borderId="0" xfId="0" applyFont="1" applyFill="1" applyAlignment="1">
      <alignment/>
    </xf>
    <xf numFmtId="41" fontId="1" fillId="0" borderId="1" xfId="0" applyNumberFormat="1" applyFont="1" applyFill="1" applyBorder="1" applyAlignment="1">
      <alignment/>
    </xf>
    <xf numFmtId="173" fontId="1" fillId="0" borderId="4" xfId="15" applyNumberFormat="1" applyFont="1" applyFill="1" applyBorder="1" applyAlignment="1">
      <alignment horizontal="center"/>
    </xf>
    <xf numFmtId="0" fontId="1" fillId="0" borderId="0" xfId="0" applyFont="1" applyFill="1" applyAlignment="1" quotePrefix="1">
      <alignment/>
    </xf>
    <xf numFmtId="186" fontId="4" fillId="0" borderId="0" xfId="0" applyNumberFormat="1" applyFont="1" applyBorder="1" applyAlignment="1">
      <alignment horizontal="center"/>
    </xf>
    <xf numFmtId="43" fontId="1" fillId="0" borderId="0" xfId="15" applyFont="1" applyFill="1" applyBorder="1" applyAlignment="1">
      <alignment/>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xf>
    <xf numFmtId="0" fontId="1" fillId="0" borderId="0" xfId="0" applyFont="1" applyAlignment="1" quotePrefix="1">
      <alignment/>
    </xf>
    <xf numFmtId="41" fontId="1" fillId="0" borderId="0" xfId="0" applyNumberFormat="1" applyFont="1" applyFill="1" applyBorder="1" applyAlignment="1">
      <alignment/>
    </xf>
    <xf numFmtId="0" fontId="8" fillId="0" borderId="0" xfId="0" applyFont="1" applyAlignment="1">
      <alignment/>
    </xf>
    <xf numFmtId="43" fontId="1" fillId="0" borderId="3" xfId="15" applyFont="1" applyFill="1" applyBorder="1" applyAlignment="1">
      <alignment horizontal="center"/>
    </xf>
    <xf numFmtId="173" fontId="1" fillId="0" borderId="1" xfId="15" applyNumberFormat="1" applyFont="1" applyBorder="1" applyAlignment="1">
      <alignment horizontal="right"/>
    </xf>
    <xf numFmtId="0" fontId="3" fillId="0" borderId="0" xfId="0" applyFont="1" applyFill="1" applyAlignment="1">
      <alignment/>
    </xf>
    <xf numFmtId="0" fontId="1" fillId="0" borderId="3" xfId="0" applyFont="1" applyBorder="1" applyAlignment="1">
      <alignment/>
    </xf>
    <xf numFmtId="0" fontId="1" fillId="0" borderId="0" xfId="21" applyFont="1" applyFill="1" applyAlignment="1">
      <alignment horizontal="center"/>
      <protection/>
    </xf>
    <xf numFmtId="0" fontId="1" fillId="0" borderId="0" xfId="21" applyFont="1" applyFill="1">
      <alignment/>
      <protection/>
    </xf>
    <xf numFmtId="0" fontId="0" fillId="0" borderId="0" xfId="21" applyFont="1" applyFill="1" applyAlignment="1">
      <alignment horizontal="center"/>
      <protection/>
    </xf>
    <xf numFmtId="0" fontId="3" fillId="0" borderId="0" xfId="21" applyFont="1" applyFill="1" applyBorder="1" applyAlignment="1">
      <alignment horizontal="center"/>
      <protection/>
    </xf>
    <xf numFmtId="0" fontId="3" fillId="0" borderId="0" xfId="21" applyFont="1" applyFill="1" applyAlignment="1">
      <alignment horizontal="center"/>
      <protection/>
    </xf>
    <xf numFmtId="0" fontId="8" fillId="0" borderId="0" xfId="21" applyFont="1" applyFill="1" applyAlignment="1">
      <alignment horizontal="center"/>
      <protection/>
    </xf>
    <xf numFmtId="0" fontId="8" fillId="0" borderId="0" xfId="21" applyFont="1" applyFill="1">
      <alignment/>
      <protection/>
    </xf>
    <xf numFmtId="0" fontId="0" fillId="0" borderId="0" xfId="21" applyFont="1" applyFill="1">
      <alignment/>
      <protection/>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173" fontId="1" fillId="0" borderId="2"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2" fillId="0" borderId="0" xfId="0" applyFont="1" applyFill="1" applyAlignment="1" quotePrefix="1">
      <alignment horizontal="left"/>
    </xf>
    <xf numFmtId="3" fontId="1" fillId="0" borderId="3" xfId="0" applyNumberFormat="1" applyFont="1" applyBorder="1" applyAlignment="1">
      <alignment/>
    </xf>
    <xf numFmtId="0" fontId="2" fillId="0" borderId="0" xfId="0" applyFont="1" applyFill="1" applyAlignment="1">
      <alignment horizontal="left"/>
    </xf>
    <xf numFmtId="0" fontId="9" fillId="0" borderId="0" xfId="0" applyFont="1" applyAlignment="1">
      <alignment horizontal="right"/>
    </xf>
    <xf numFmtId="0" fontId="10" fillId="0" borderId="0" xfId="0" applyFont="1" applyAlignment="1">
      <alignment horizontal="right"/>
    </xf>
    <xf numFmtId="173" fontId="10" fillId="0" borderId="0" xfId="15" applyNumberFormat="1" applyFont="1" applyAlignment="1">
      <alignment horizontal="right"/>
    </xf>
    <xf numFmtId="0" fontId="1" fillId="0" borderId="0" xfId="0" applyFont="1" applyAlignment="1">
      <alignment horizontal="center"/>
    </xf>
    <xf numFmtId="0" fontId="1" fillId="0" borderId="0" xfId="0" applyFont="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business se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76200" cy="200025"/>
    <xdr:sp>
      <xdr:nvSpPr>
        <xdr:cNvPr id="1" name="TextBox 5"/>
        <xdr:cNvSpPr txBox="1">
          <a:spLocks noChangeArrowheads="1"/>
        </xdr:cNvSpPr>
      </xdr:nvSpPr>
      <xdr:spPr>
        <a:xfrm>
          <a:off x="3695700" y="7858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47</xdr:row>
      <xdr:rowOff>9525</xdr:rowOff>
    </xdr:from>
    <xdr:to>
      <xdr:col>4</xdr:col>
      <xdr:colOff>28575</xdr:colOff>
      <xdr:row>51</xdr:row>
      <xdr:rowOff>95250</xdr:rowOff>
    </xdr:to>
    <xdr:sp>
      <xdr:nvSpPr>
        <xdr:cNvPr id="2" name="TextBox 6"/>
        <xdr:cNvSpPr txBox="1">
          <a:spLocks noChangeArrowheads="1"/>
        </xdr:cNvSpPr>
      </xdr:nvSpPr>
      <xdr:spPr>
        <a:xfrm>
          <a:off x="9525" y="7658100"/>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200025"/>
    <xdr:sp>
      <xdr:nvSpPr>
        <xdr:cNvPr id="1" name="TextBox 4"/>
        <xdr:cNvSpPr txBox="1">
          <a:spLocks noChangeArrowheads="1"/>
        </xdr:cNvSpPr>
      </xdr:nvSpPr>
      <xdr:spPr>
        <a:xfrm>
          <a:off x="2571750" y="7467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7</xdr:col>
      <xdr:colOff>657225</xdr:colOff>
      <xdr:row>52</xdr:row>
      <xdr:rowOff>38100</xdr:rowOff>
    </xdr:to>
    <xdr:sp>
      <xdr:nvSpPr>
        <xdr:cNvPr id="2" name="TextBox 5"/>
        <xdr:cNvSpPr txBox="1">
          <a:spLocks noChangeArrowheads="1"/>
        </xdr:cNvSpPr>
      </xdr:nvSpPr>
      <xdr:spPr>
        <a:xfrm>
          <a:off x="9525" y="72675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Eng Kah Corporation Berhad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5</xdr:col>
      <xdr:colOff>628650</xdr:colOff>
      <xdr:row>48</xdr:row>
      <xdr:rowOff>95250</xdr:rowOff>
    </xdr:to>
    <xdr:sp>
      <xdr:nvSpPr>
        <xdr:cNvPr id="1" name="TextBox 1"/>
        <xdr:cNvSpPr txBox="1">
          <a:spLocks noChangeArrowheads="1"/>
        </xdr:cNvSpPr>
      </xdr:nvSpPr>
      <xdr:spPr>
        <a:xfrm>
          <a:off x="9525" y="7648575"/>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Eng Kah Corporation Berhad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49</xdr:row>
      <xdr:rowOff>47625</xdr:rowOff>
    </xdr:from>
    <xdr:ext cx="76200" cy="200025"/>
    <xdr:sp>
      <xdr:nvSpPr>
        <xdr:cNvPr id="1" name="TextBox 4"/>
        <xdr:cNvSpPr txBox="1">
          <a:spLocks noChangeArrowheads="1"/>
        </xdr:cNvSpPr>
      </xdr:nvSpPr>
      <xdr:spPr>
        <a:xfrm>
          <a:off x="3028950" y="7848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838200</xdr:colOff>
      <xdr:row>52</xdr:row>
      <xdr:rowOff>123825</xdr:rowOff>
    </xdr:to>
    <xdr:sp>
      <xdr:nvSpPr>
        <xdr:cNvPr id="2" name="TextBox 5"/>
        <xdr:cNvSpPr txBox="1">
          <a:spLocks noChangeArrowheads="1"/>
        </xdr:cNvSpPr>
      </xdr:nvSpPr>
      <xdr:spPr>
        <a:xfrm>
          <a:off x="9525" y="764857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Eng Kah Corporation Berhad  for the year ended 31 December 2003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9525</xdr:rowOff>
    </xdr:from>
    <xdr:to>
      <xdr:col>8</xdr:col>
      <xdr:colOff>419100</xdr:colOff>
      <xdr:row>29</xdr:row>
      <xdr:rowOff>66675</xdr:rowOff>
    </xdr:to>
    <xdr:sp>
      <xdr:nvSpPr>
        <xdr:cNvPr id="1" name="Text 18"/>
        <xdr:cNvSpPr txBox="1">
          <a:spLocks noChangeArrowheads="1"/>
        </xdr:cNvSpPr>
      </xdr:nvSpPr>
      <xdr:spPr>
        <a:xfrm>
          <a:off x="314325" y="4438650"/>
          <a:ext cx="565785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December 2003 was not qualified.</a:t>
          </a:r>
        </a:p>
      </xdr:txBody>
    </xdr:sp>
    <xdr:clientData/>
  </xdr:twoCellAnchor>
  <xdr:twoCellAnchor>
    <xdr:from>
      <xdr:col>1</xdr:col>
      <xdr:colOff>9525</xdr:colOff>
      <xdr:row>83</xdr:row>
      <xdr:rowOff>9525</xdr:rowOff>
    </xdr:from>
    <xdr:to>
      <xdr:col>8</xdr:col>
      <xdr:colOff>409575</xdr:colOff>
      <xdr:row>85</xdr:row>
      <xdr:rowOff>57150</xdr:rowOff>
    </xdr:to>
    <xdr:sp>
      <xdr:nvSpPr>
        <xdr:cNvPr id="2" name="Text 18"/>
        <xdr:cNvSpPr txBox="1">
          <a:spLocks noChangeArrowheads="1"/>
        </xdr:cNvSpPr>
      </xdr:nvSpPr>
      <xdr:spPr>
        <a:xfrm>
          <a:off x="314325" y="13401675"/>
          <a:ext cx="564832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0</xdr:colOff>
      <xdr:row>88</xdr:row>
      <xdr:rowOff>76200</xdr:rowOff>
    </xdr:from>
    <xdr:to>
      <xdr:col>9</xdr:col>
      <xdr:colOff>0</xdr:colOff>
      <xdr:row>94</xdr:row>
      <xdr:rowOff>152400</xdr:rowOff>
    </xdr:to>
    <xdr:sp>
      <xdr:nvSpPr>
        <xdr:cNvPr id="3" name="Text 18"/>
        <xdr:cNvSpPr txBox="1">
          <a:spLocks noChangeArrowheads="1"/>
        </xdr:cNvSpPr>
      </xdr:nvSpPr>
      <xdr:spPr>
        <a:xfrm>
          <a:off x="304800" y="14277975"/>
          <a:ext cx="5867400" cy="1047750"/>
        </a:xfrm>
        <a:prstGeom prst="rect">
          <a:avLst/>
        </a:prstGeom>
        <a:solidFill>
          <a:srgbClr val="FFFFFF"/>
        </a:solidFill>
        <a:ln w="1" cmpd="sng">
          <a:noFill/>
        </a:ln>
      </xdr:spPr>
      <xdr:txBody>
        <a:bodyPr vertOverflow="clip" wrap="square"/>
        <a:p>
          <a:pPr algn="just">
            <a:defRPr/>
          </a:pPr>
          <a:r>
            <a:rPr lang="en-US" cap="none" sz="1000" b="0" i="0" u="none" baseline="0"/>
            <a:t>Save as disclosed below, in the opinion of Directors, no material events have arisen between the end of the reporting quarter and the date of this announcement:-
On 19 February 2004, EKE entered into a Sale and Purchase Agreement with Widetech (Malaysia) Berhad to acquire a two and a three storey office and factory building located at Plot 97, Hala Kampung Jawa 2, Kawasan Perindustrian Bayan Lepas, 11900 Penang, a property situated next to the existing factory of EKE.
</a:t>
          </a:r>
        </a:p>
      </xdr:txBody>
    </xdr:sp>
    <xdr:clientData/>
  </xdr:twoCellAnchor>
  <xdr:twoCellAnchor>
    <xdr:from>
      <xdr:col>1</xdr:col>
      <xdr:colOff>9525</xdr:colOff>
      <xdr:row>99</xdr:row>
      <xdr:rowOff>9525</xdr:rowOff>
    </xdr:from>
    <xdr:to>
      <xdr:col>8</xdr:col>
      <xdr:colOff>457200</xdr:colOff>
      <xdr:row>100</xdr:row>
      <xdr:rowOff>104775</xdr:rowOff>
    </xdr:to>
    <xdr:sp>
      <xdr:nvSpPr>
        <xdr:cNvPr id="4" name="Text 18"/>
        <xdr:cNvSpPr txBox="1">
          <a:spLocks noChangeArrowheads="1"/>
        </xdr:cNvSpPr>
      </xdr:nvSpPr>
      <xdr:spPr>
        <a:xfrm>
          <a:off x="314325" y="15992475"/>
          <a:ext cx="5695950"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quarter.
</a:t>
          </a:r>
        </a:p>
      </xdr:txBody>
    </xdr:sp>
    <xdr:clientData/>
  </xdr:twoCellAnchor>
  <xdr:twoCellAnchor>
    <xdr:from>
      <xdr:col>1</xdr:col>
      <xdr:colOff>9525</xdr:colOff>
      <xdr:row>104</xdr:row>
      <xdr:rowOff>9525</xdr:rowOff>
    </xdr:from>
    <xdr:to>
      <xdr:col>8</xdr:col>
      <xdr:colOff>485775</xdr:colOff>
      <xdr:row>106</xdr:row>
      <xdr:rowOff>104775</xdr:rowOff>
    </xdr:to>
    <xdr:sp>
      <xdr:nvSpPr>
        <xdr:cNvPr id="5" name="Text 18"/>
        <xdr:cNvSpPr txBox="1">
          <a:spLocks noChangeArrowheads="1"/>
        </xdr:cNvSpPr>
      </xdr:nvSpPr>
      <xdr:spPr>
        <a:xfrm>
          <a:off x="314325" y="16802100"/>
          <a:ext cx="5724525"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As at the date of this report, the Company has issued a total corporate guarantee of RM33.34 million for banking facilities granted by financial institutions to EKE and EKL.</a:t>
          </a:r>
        </a:p>
      </xdr:txBody>
    </xdr:sp>
    <xdr:clientData/>
  </xdr:twoCellAnchor>
  <xdr:twoCellAnchor>
    <xdr:from>
      <xdr:col>1</xdr:col>
      <xdr:colOff>9525</xdr:colOff>
      <xdr:row>124</xdr:row>
      <xdr:rowOff>9525</xdr:rowOff>
    </xdr:from>
    <xdr:to>
      <xdr:col>8</xdr:col>
      <xdr:colOff>485775</xdr:colOff>
      <xdr:row>128</xdr:row>
      <xdr:rowOff>114300</xdr:rowOff>
    </xdr:to>
    <xdr:sp>
      <xdr:nvSpPr>
        <xdr:cNvPr id="6" name="Text 18"/>
        <xdr:cNvSpPr txBox="1">
          <a:spLocks noChangeArrowheads="1"/>
        </xdr:cNvSpPr>
      </xdr:nvSpPr>
      <xdr:spPr>
        <a:xfrm>
          <a:off x="314325" y="19411950"/>
          <a:ext cx="5724525" cy="752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profit before taxation for the preceding year corresponding quarter was RM2.596 million as compared with RM3.156 million of the reporting quarter, the increase of approximately 21.57% was mainly attributed to the improvement in revenue as well as the increase in the turnover of products, which can command higher profit margin for the reporting quarter.</a:t>
          </a:r>
        </a:p>
      </xdr:txBody>
    </xdr:sp>
    <xdr:clientData/>
  </xdr:twoCellAnchor>
  <xdr:twoCellAnchor>
    <xdr:from>
      <xdr:col>1</xdr:col>
      <xdr:colOff>19050</xdr:colOff>
      <xdr:row>132</xdr:row>
      <xdr:rowOff>38100</xdr:rowOff>
    </xdr:from>
    <xdr:to>
      <xdr:col>8</xdr:col>
      <xdr:colOff>476250</xdr:colOff>
      <xdr:row>141</xdr:row>
      <xdr:rowOff>0</xdr:rowOff>
    </xdr:to>
    <xdr:sp>
      <xdr:nvSpPr>
        <xdr:cNvPr id="7" name="Text 18"/>
        <xdr:cNvSpPr txBox="1">
          <a:spLocks noChangeArrowheads="1"/>
        </xdr:cNvSpPr>
      </xdr:nvSpPr>
      <xdr:spPr>
        <a:xfrm>
          <a:off x="323850" y="20735925"/>
          <a:ext cx="5705475" cy="14192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reported a lower profit before taxation of RM3.156 million for the reporting quarter ended 31 March 2004 as compared with RM4.261 million of the preceding quarter ended 31 December 2003.
The lower revenue was mainly due to the expected lower demand for the Group's products in the first half of the year.
Generally, the second half of the year is a busier period compared with the first half of the year due to festive seasons. As such, the revenue for the reporting quarter is lower than the preceding quarter.</a:t>
          </a:r>
        </a:p>
      </xdr:txBody>
    </xdr:sp>
    <xdr:clientData/>
  </xdr:twoCellAnchor>
  <xdr:twoCellAnchor>
    <xdr:from>
      <xdr:col>1</xdr:col>
      <xdr:colOff>9525</xdr:colOff>
      <xdr:row>144</xdr:row>
      <xdr:rowOff>9525</xdr:rowOff>
    </xdr:from>
    <xdr:to>
      <xdr:col>8</xdr:col>
      <xdr:colOff>476250</xdr:colOff>
      <xdr:row>146</xdr:row>
      <xdr:rowOff>114300</xdr:rowOff>
    </xdr:to>
    <xdr:sp>
      <xdr:nvSpPr>
        <xdr:cNvPr id="8" name="Text 18"/>
        <xdr:cNvSpPr txBox="1">
          <a:spLocks noChangeArrowheads="1"/>
        </xdr:cNvSpPr>
      </xdr:nvSpPr>
      <xdr:spPr>
        <a:xfrm>
          <a:off x="314325" y="22650450"/>
          <a:ext cx="5715000" cy="4286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Barring unforeseen circumstances, the Group’s performance for the financial year ending 31 December 2004 is expected to be satisfactory.</a:t>
          </a:r>
        </a:p>
      </xdr:txBody>
    </xdr:sp>
    <xdr:clientData/>
  </xdr:twoCellAnchor>
  <xdr:twoCellAnchor>
    <xdr:from>
      <xdr:col>1</xdr:col>
      <xdr:colOff>9525</xdr:colOff>
      <xdr:row>52</xdr:row>
      <xdr:rowOff>9525</xdr:rowOff>
    </xdr:from>
    <xdr:to>
      <xdr:col>8</xdr:col>
      <xdr:colOff>409575</xdr:colOff>
      <xdr:row>53</xdr:row>
      <xdr:rowOff>57150</xdr:rowOff>
    </xdr:to>
    <xdr:sp>
      <xdr:nvSpPr>
        <xdr:cNvPr id="9" name="Text 18"/>
        <xdr:cNvSpPr txBox="1">
          <a:spLocks noChangeArrowheads="1"/>
        </xdr:cNvSpPr>
      </xdr:nvSpPr>
      <xdr:spPr>
        <a:xfrm>
          <a:off x="314325" y="8324850"/>
          <a:ext cx="5648325" cy="2095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 interim dividends have been declared or paid by the Company for the current quarter ended 31 March 2004.</a:t>
          </a:r>
        </a:p>
      </xdr:txBody>
    </xdr:sp>
    <xdr:clientData/>
  </xdr:twoCellAnchor>
  <xdr:twoCellAnchor>
    <xdr:from>
      <xdr:col>1</xdr:col>
      <xdr:colOff>9525</xdr:colOff>
      <xdr:row>150</xdr:row>
      <xdr:rowOff>9525</xdr:rowOff>
    </xdr:from>
    <xdr:to>
      <xdr:col>8</xdr:col>
      <xdr:colOff>523875</xdr:colOff>
      <xdr:row>151</xdr:row>
      <xdr:rowOff>95250</xdr:rowOff>
    </xdr:to>
    <xdr:sp>
      <xdr:nvSpPr>
        <xdr:cNvPr id="10" name="Text 18"/>
        <xdr:cNvSpPr txBox="1">
          <a:spLocks noChangeArrowheads="1"/>
        </xdr:cNvSpPr>
      </xdr:nvSpPr>
      <xdr:spPr>
        <a:xfrm>
          <a:off x="314325" y="23622000"/>
          <a:ext cx="5762625"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Not applicable.</a:t>
          </a:r>
        </a:p>
      </xdr:txBody>
    </xdr:sp>
    <xdr:clientData/>
  </xdr:twoCellAnchor>
  <xdr:twoCellAnchor>
    <xdr:from>
      <xdr:col>1</xdr:col>
      <xdr:colOff>9525</xdr:colOff>
      <xdr:row>188</xdr:row>
      <xdr:rowOff>9525</xdr:rowOff>
    </xdr:from>
    <xdr:to>
      <xdr:col>8</xdr:col>
      <xdr:colOff>371475</xdr:colOff>
      <xdr:row>190</xdr:row>
      <xdr:rowOff>95250</xdr:rowOff>
    </xdr:to>
    <xdr:sp>
      <xdr:nvSpPr>
        <xdr:cNvPr id="11" name="Text 18"/>
        <xdr:cNvSpPr txBox="1">
          <a:spLocks noChangeArrowheads="1"/>
        </xdr:cNvSpPr>
      </xdr:nvSpPr>
      <xdr:spPr>
        <a:xfrm>
          <a:off x="314325" y="29489400"/>
          <a:ext cx="5610225" cy="4095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 save as follows :</a:t>
          </a:r>
        </a:p>
      </xdr:txBody>
    </xdr:sp>
    <xdr:clientData/>
  </xdr:twoCellAnchor>
  <xdr:twoCellAnchor>
    <xdr:from>
      <xdr:col>1</xdr:col>
      <xdr:colOff>9525</xdr:colOff>
      <xdr:row>203</xdr:row>
      <xdr:rowOff>9525</xdr:rowOff>
    </xdr:from>
    <xdr:to>
      <xdr:col>8</xdr:col>
      <xdr:colOff>438150</xdr:colOff>
      <xdr:row>204</xdr:row>
      <xdr:rowOff>142875</xdr:rowOff>
    </xdr:to>
    <xdr:sp>
      <xdr:nvSpPr>
        <xdr:cNvPr id="12" name="Text 18"/>
        <xdr:cNvSpPr txBox="1">
          <a:spLocks noChangeArrowheads="1"/>
        </xdr:cNvSpPr>
      </xdr:nvSpPr>
      <xdr:spPr>
        <a:xfrm>
          <a:off x="314325" y="31937325"/>
          <a:ext cx="567690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a:t>
          </a:r>
        </a:p>
      </xdr:txBody>
    </xdr:sp>
    <xdr:clientData/>
  </xdr:twoCellAnchor>
  <xdr:twoCellAnchor>
    <xdr:from>
      <xdr:col>1</xdr:col>
      <xdr:colOff>9525</xdr:colOff>
      <xdr:row>220</xdr:row>
      <xdr:rowOff>142875</xdr:rowOff>
    </xdr:from>
    <xdr:to>
      <xdr:col>8</xdr:col>
      <xdr:colOff>485775</xdr:colOff>
      <xdr:row>228</xdr:row>
      <xdr:rowOff>95250</xdr:rowOff>
    </xdr:to>
    <xdr:sp>
      <xdr:nvSpPr>
        <xdr:cNvPr id="13" name="Text 18"/>
        <xdr:cNvSpPr txBox="1">
          <a:spLocks noChangeArrowheads="1"/>
        </xdr:cNvSpPr>
      </xdr:nvSpPr>
      <xdr:spPr>
        <a:xfrm>
          <a:off x="314325" y="34823400"/>
          <a:ext cx="5724525" cy="12477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Save as disclosed below, there was no any corporate proposal being carried out during the period under review:
The Company has made an announcement on 11 February 2003 that the balance of unutilised proceeds arising from the rights and public issues from the IPO exercise, amounting to RM2.5 million is expected to be utilized by November 2003 and on 20 November 2003, an extension until June 2004 has been announced by the Company.
</a:t>
          </a:r>
        </a:p>
      </xdr:txBody>
    </xdr:sp>
    <xdr:clientData/>
  </xdr:twoCellAnchor>
  <xdr:twoCellAnchor>
    <xdr:from>
      <xdr:col>1</xdr:col>
      <xdr:colOff>9525</xdr:colOff>
      <xdr:row>260</xdr:row>
      <xdr:rowOff>9525</xdr:rowOff>
    </xdr:from>
    <xdr:to>
      <xdr:col>8</xdr:col>
      <xdr:colOff>333375</xdr:colOff>
      <xdr:row>261</xdr:row>
      <xdr:rowOff>133350</xdr:rowOff>
    </xdr:to>
    <xdr:sp>
      <xdr:nvSpPr>
        <xdr:cNvPr id="14" name="Text 18"/>
        <xdr:cNvSpPr txBox="1">
          <a:spLocks noChangeArrowheads="1"/>
        </xdr:cNvSpPr>
      </xdr:nvSpPr>
      <xdr:spPr>
        <a:xfrm>
          <a:off x="314325" y="41186100"/>
          <a:ext cx="557212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265</xdr:row>
      <xdr:rowOff>9525</xdr:rowOff>
    </xdr:from>
    <xdr:to>
      <xdr:col>8</xdr:col>
      <xdr:colOff>447675</xdr:colOff>
      <xdr:row>302</xdr:row>
      <xdr:rowOff>47625</xdr:rowOff>
    </xdr:to>
    <xdr:sp>
      <xdr:nvSpPr>
        <xdr:cNvPr id="15" name="Text 18"/>
        <xdr:cNvSpPr txBox="1">
          <a:spLocks noChangeArrowheads="1"/>
        </xdr:cNvSpPr>
      </xdr:nvSpPr>
      <xdr:spPr>
        <a:xfrm>
          <a:off x="314325" y="41995725"/>
          <a:ext cx="5686425" cy="6029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 A pending civil proceeding instituted by the subsidiary company, Eng Kah Enterprise Sdn. Bhd. (“EKE”) (as plaintiff) against Tohtonku Sdn. Bhd. (as Defendant) under Civil Suit No: 52-1140-1997, Penang Session Court whereunder EKE has made the following claims: -
     (i) RM188,256.30 as at 21 August 1990 being the unpaid for goods sold and delivered;
     (ii) interest of RM14,137.04 as at 15 July 1990;
     (iii) further interests to accrue at the rate of 2% per month from 16 July 1990 until full settlement;
     (iv)    RM296,288.52 as at 17 September 1990 being special damage for stock purchased and kept by EKE for the Defendant's use; and
     (v) interest on the said RM296,288.52 at the rate 8.0% per month from the date of filing of the Summons until full settlement.
The solicitors acting for EKE for the above proceeding, Messrs Ghazi &amp; Lim, is of the opinion that EKE has a "good chance of winning" the abovementioned suit. The case is pending the outcome of High Court Originating Summons.
Tohtonku Sdn. Bhd. has filed a counter-claim against EKE under Civil Suit No: 52-1140-1997, Penang Session Court referred to in note (a) above for the following:
(i) RM146,035.34;
(ii) general damages for breach of contract;
(iii) incentives amount of RM30,000.00;
(iv) interest at the rate of 8% per annum from 9 February 1990 until full settlement; and 
(v) costs.
The solicitors acting for EKE for the above proceeding, Messrs Ghazi &amp; Lim, is of the opinion that EKE has a good defence to the counter-claim and that EKE has a good chance in defending the said counter-claim by Tohtonku Sdn. Bhd.
Messrs Ghazi &amp; Lim have filed an Originating Summons in the Penang High Court for, inter-alia, an order that this matter be transferred to the High Court from the jurisdiction of the sessions Court. The case is now pending the Hearing of the Originating Summons.</a:t>
          </a:r>
        </a:p>
      </xdr:txBody>
    </xdr:sp>
    <xdr:clientData/>
  </xdr:twoCellAnchor>
  <xdr:twoCellAnchor>
    <xdr:from>
      <xdr:col>1</xdr:col>
      <xdr:colOff>9525</xdr:colOff>
      <xdr:row>10</xdr:row>
      <xdr:rowOff>0</xdr:rowOff>
    </xdr:from>
    <xdr:to>
      <xdr:col>8</xdr:col>
      <xdr:colOff>428625</xdr:colOff>
      <xdr:row>24</xdr:row>
      <xdr:rowOff>114300</xdr:rowOff>
    </xdr:to>
    <xdr:sp>
      <xdr:nvSpPr>
        <xdr:cNvPr id="16" name="TextBox 27"/>
        <xdr:cNvSpPr txBox="1">
          <a:spLocks noChangeArrowheads="1"/>
        </xdr:cNvSpPr>
      </xdr:nvSpPr>
      <xdr:spPr>
        <a:xfrm>
          <a:off x="314325" y="1514475"/>
          <a:ext cx="5667375" cy="2381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("Bursa Malaysia").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Eng Kah Corporation Berhad (“ENGKAH” or “Company”) and its wholly-owned subsidiary companies, Eng Kah Enterprise Sdn. Bhd. (“EKE”), Eng Kah Enterprise (KL) Sdn. Bhd. (“EKL”) and Eng Kah (H.K.) Limited (“EHK”), hereinafter referred to as the (“Group”) since the financial year ended 31 December 2003.
The same accounting policies and methods of computation are followed in the interim financial statements as compared with the financial statements for the year ended 31 December 2003.
</a:t>
          </a:r>
        </a:p>
      </xdr:txBody>
    </xdr:sp>
    <xdr:clientData/>
  </xdr:twoCellAnchor>
  <xdr:twoCellAnchor>
    <xdr:from>
      <xdr:col>1</xdr:col>
      <xdr:colOff>19050</xdr:colOff>
      <xdr:row>47</xdr:row>
      <xdr:rowOff>28575</xdr:rowOff>
    </xdr:from>
    <xdr:to>
      <xdr:col>8</xdr:col>
      <xdr:colOff>514350</xdr:colOff>
      <xdr:row>49</xdr:row>
      <xdr:rowOff>85725</xdr:rowOff>
    </xdr:to>
    <xdr:sp>
      <xdr:nvSpPr>
        <xdr:cNvPr id="17" name="TextBox 28"/>
        <xdr:cNvSpPr txBox="1">
          <a:spLocks noChangeArrowheads="1"/>
        </xdr:cNvSpPr>
      </xdr:nvSpPr>
      <xdr:spPr>
        <a:xfrm>
          <a:off x="323850" y="7534275"/>
          <a:ext cx="5743575" cy="381000"/>
        </a:xfrm>
        <a:prstGeom prst="rect">
          <a:avLst/>
        </a:prstGeom>
        <a:solidFill>
          <a:srgbClr val="FFFFFF"/>
        </a:solidFill>
        <a:ln w="9525" cmpd="sng">
          <a:noFill/>
        </a:ln>
      </xdr:spPr>
      <xdr:txBody>
        <a:bodyPr vertOverflow="clip" wrap="square"/>
        <a:p>
          <a:pPr algn="l">
            <a:defRPr/>
          </a:pPr>
          <a:r>
            <a:rPr lang="en-US" cap="none" sz="1000" b="0" i="0" u="none" baseline="0"/>
            <a:t>There were no issuances, cancellation, repurchase, resale and repayment of debt and equity securities during the current quarter.</a:t>
          </a:r>
        </a:p>
      </xdr:txBody>
    </xdr:sp>
    <xdr:clientData/>
  </xdr:twoCellAnchor>
  <xdr:twoCellAnchor>
    <xdr:from>
      <xdr:col>1</xdr:col>
      <xdr:colOff>19050</xdr:colOff>
      <xdr:row>363</xdr:row>
      <xdr:rowOff>0</xdr:rowOff>
    </xdr:from>
    <xdr:to>
      <xdr:col>8</xdr:col>
      <xdr:colOff>295275</xdr:colOff>
      <xdr:row>365</xdr:row>
      <xdr:rowOff>114300</xdr:rowOff>
    </xdr:to>
    <xdr:sp>
      <xdr:nvSpPr>
        <xdr:cNvPr id="18" name="TextBox 31"/>
        <xdr:cNvSpPr txBox="1">
          <a:spLocks noChangeArrowheads="1"/>
        </xdr:cNvSpPr>
      </xdr:nvSpPr>
      <xdr:spPr>
        <a:xfrm>
          <a:off x="323850" y="56292750"/>
          <a:ext cx="552450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92</xdr:row>
      <xdr:rowOff>0</xdr:rowOff>
    </xdr:from>
    <xdr:to>
      <xdr:col>8</xdr:col>
      <xdr:colOff>514350</xdr:colOff>
      <xdr:row>92</xdr:row>
      <xdr:rowOff>0</xdr:rowOff>
    </xdr:to>
    <xdr:sp>
      <xdr:nvSpPr>
        <xdr:cNvPr id="19" name="TextBox 32"/>
        <xdr:cNvSpPr txBox="1">
          <a:spLocks noChangeArrowheads="1"/>
        </xdr:cNvSpPr>
      </xdr:nvSpPr>
      <xdr:spPr>
        <a:xfrm>
          <a:off x="323850" y="14849475"/>
          <a:ext cx="57435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92</xdr:row>
      <xdr:rowOff>0</xdr:rowOff>
    </xdr:from>
    <xdr:to>
      <xdr:col>8</xdr:col>
      <xdr:colOff>333375</xdr:colOff>
      <xdr:row>92</xdr:row>
      <xdr:rowOff>0</xdr:rowOff>
    </xdr:to>
    <xdr:sp>
      <xdr:nvSpPr>
        <xdr:cNvPr id="20" name="TextBox 35"/>
        <xdr:cNvSpPr txBox="1">
          <a:spLocks noChangeArrowheads="1"/>
        </xdr:cNvSpPr>
      </xdr:nvSpPr>
      <xdr:spPr>
        <a:xfrm>
          <a:off x="304800" y="14849475"/>
          <a:ext cx="5581650" cy="0"/>
        </a:xfrm>
        <a:prstGeom prst="rect">
          <a:avLst/>
        </a:prstGeom>
        <a:solidFill>
          <a:srgbClr val="FFFFFF"/>
        </a:solidFill>
        <a:ln w="9525" cmpd="sng">
          <a:noFill/>
        </a:ln>
      </xdr:spPr>
      <xdr:txBody>
        <a:bodyPr vertOverflow="clip" wrap="square"/>
        <a:p>
          <a:pPr algn="l">
            <a:defRPr/>
          </a:pPr>
          <a:r>
            <a:rPr lang="en-US" cap="none" sz="1000" b="0" i="0" u="none" baseline="0"/>
            <a:t>On 8 April 2004, BKOON was officially listed and quoted on the Second Board of BMSB</a:t>
          </a:r>
        </a:p>
      </xdr:txBody>
    </xdr:sp>
    <xdr:clientData/>
  </xdr:twoCellAnchor>
  <xdr:twoCellAnchor>
    <xdr:from>
      <xdr:col>1</xdr:col>
      <xdr:colOff>47625</xdr:colOff>
      <xdr:row>305</xdr:row>
      <xdr:rowOff>9525</xdr:rowOff>
    </xdr:from>
    <xdr:to>
      <xdr:col>8</xdr:col>
      <xdr:colOff>333375</xdr:colOff>
      <xdr:row>332</xdr:row>
      <xdr:rowOff>114300</xdr:rowOff>
    </xdr:to>
    <xdr:sp>
      <xdr:nvSpPr>
        <xdr:cNvPr id="21" name="TextBox 36"/>
        <xdr:cNvSpPr txBox="1">
          <a:spLocks noChangeArrowheads="1"/>
        </xdr:cNvSpPr>
      </xdr:nvSpPr>
      <xdr:spPr>
        <a:xfrm>
          <a:off x="352425" y="48472725"/>
          <a:ext cx="5534025" cy="4476750"/>
        </a:xfrm>
        <a:prstGeom prst="rect">
          <a:avLst/>
        </a:prstGeom>
        <a:solidFill>
          <a:srgbClr val="FFFFFF"/>
        </a:solidFill>
        <a:ln w="9525" cmpd="sng">
          <a:noFill/>
        </a:ln>
      </xdr:spPr>
      <xdr:txBody>
        <a:bodyPr vertOverflow="clip" wrap="square"/>
        <a:p>
          <a:pPr algn="l">
            <a:defRPr/>
          </a:pPr>
          <a:r>
            <a:rPr lang="en-US" cap="none" sz="1000" b="0" i="0" u="none" baseline="0"/>
            <a:t>
(b) Kheng Bee Construction Sdn. Bhd. ("Contractor") has instituted a civil suit under Shah Alam High Court Summons No. MT3-22-434-2001 against the subsidiary company, EKE for a sum of RM296,350.40, being the balance payment of the contract price arising from a construction contract made in July 1997 for certain extension and renovation works in EKL's factory premise at No. 14A, Kawasan MIEL, Jalan Modal 23/2, Shah Alam, Selangor ("the Project").
The consultant, Draften Design Management (M) Sdn. Bhd. ("Consultant"), for the Project has advised EKE that EKE is entitled to claim liquidated damages in a sum of RM318,000 against the Contractor for the failure and delay on the part of the Contractor in completing the Project within the stipulated contractual period.
The solicitors acting for EKE, Messrs Chuah Teo &amp; Co has filed a Statement of Defence and counter-claim against the Contractor whereunder EKE counter-claimed for RM318,000 being the agreed liquidated damages payable by the Contractor for late completion of the Project.
Messrs Chuah Teo &amp; Co has filed a Summons-in-Chambers for leave to issue a Third Party Notice against the Consultant and the Court has duly granted the same so that in the event there is a liability being established against EKE, the Consultant shall be made liable to apportion the said claim.
The consultant had, vide the solicitors, Messrs Tengku Azlina, Rao, Low &amp; Associates field its statement of Defence for Third Party and the Court has fixed 12 December 2003 as the next date for the case management.
On 12 December 2003, the court has fixed 14 September 2004 as the new date for case management.
Messrs Chuah Teo &amp; Co is of the opinion that EKE has a good and valid defence and is likely to succeed in the counter-claim set-off.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53"/>
  <sheetViews>
    <sheetView tabSelected="1" workbookViewId="0" topLeftCell="A6">
      <selection activeCell="A38" sqref="A38"/>
    </sheetView>
  </sheetViews>
  <sheetFormatPr defaultColWidth="9.140625" defaultRowHeight="12.75"/>
  <cols>
    <col min="1" max="1" width="50.1406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tr">
        <f>'IS'!A2</f>
        <v>ENG KAH CORPORATION BERHAD</v>
      </c>
    </row>
    <row r="3" ht="12.75">
      <c r="A3" s="4" t="str">
        <f>'IS'!A3</f>
        <v>Company No. 435649-H</v>
      </c>
    </row>
    <row r="5" ht="12.75">
      <c r="A5" s="5" t="s">
        <v>174</v>
      </c>
    </row>
    <row r="6" ht="12.75">
      <c r="A6" s="5" t="s">
        <v>81</v>
      </c>
    </row>
    <row r="7" spans="2:4" ht="12.75">
      <c r="B7" s="2"/>
      <c r="D7" s="2" t="s">
        <v>167</v>
      </c>
    </row>
    <row r="8" spans="2:4" ht="12.75">
      <c r="B8" s="2"/>
      <c r="D8" s="2" t="s">
        <v>7</v>
      </c>
    </row>
    <row r="9" spans="2:4" ht="12.75">
      <c r="B9" s="2" t="s">
        <v>82</v>
      </c>
      <c r="D9" s="2" t="s">
        <v>84</v>
      </c>
    </row>
    <row r="10" spans="2:4" ht="12.75">
      <c r="B10" s="2" t="s">
        <v>83</v>
      </c>
      <c r="D10" s="2" t="s">
        <v>85</v>
      </c>
    </row>
    <row r="11" spans="2:4" ht="12.75">
      <c r="B11" s="2" t="s">
        <v>2</v>
      </c>
      <c r="D11" s="2" t="s">
        <v>86</v>
      </c>
    </row>
    <row r="12" spans="2:4" ht="12.75">
      <c r="B12" s="16" t="s">
        <v>172</v>
      </c>
      <c r="D12" s="16" t="s">
        <v>133</v>
      </c>
    </row>
    <row r="13" spans="2:4" ht="12.75">
      <c r="B13" s="2" t="s">
        <v>3</v>
      </c>
      <c r="D13" s="2" t="s">
        <v>3</v>
      </c>
    </row>
    <row r="15" spans="1:8" s="6" customFormat="1" ht="12.75">
      <c r="A15" s="17" t="s">
        <v>75</v>
      </c>
      <c r="B15" s="6">
        <v>24276</v>
      </c>
      <c r="D15" s="7">
        <v>23864</v>
      </c>
      <c r="F15" s="7"/>
      <c r="H15" s="7"/>
    </row>
    <row r="16" spans="1:8" s="6" customFormat="1" ht="12.75">
      <c r="A16" s="17" t="s">
        <v>139</v>
      </c>
      <c r="B16" s="6">
        <v>28</v>
      </c>
      <c r="D16" s="7">
        <v>28</v>
      </c>
      <c r="F16" s="7"/>
      <c r="H16" s="7"/>
    </row>
    <row r="17" spans="1:8" s="6" customFormat="1" ht="12.75">
      <c r="A17" s="17" t="s">
        <v>186</v>
      </c>
      <c r="B17" s="6">
        <v>266</v>
      </c>
      <c r="D17" s="7">
        <v>266</v>
      </c>
      <c r="F17" s="7"/>
      <c r="H17" s="7"/>
    </row>
    <row r="18" spans="1:8" s="6" customFormat="1" ht="12.75">
      <c r="A18" s="17"/>
      <c r="D18" s="7"/>
      <c r="F18" s="7"/>
      <c r="H18" s="7"/>
    </row>
    <row r="19" spans="1:8" s="6" customFormat="1" ht="12.75">
      <c r="A19" s="17" t="s">
        <v>79</v>
      </c>
      <c r="D19" s="7"/>
      <c r="F19" s="7"/>
      <c r="H19" s="7"/>
    </row>
    <row r="20" spans="1:8" s="6" customFormat="1" ht="12.75">
      <c r="A20" s="10" t="s">
        <v>76</v>
      </c>
      <c r="B20" s="27">
        <v>8780</v>
      </c>
      <c r="C20" s="10"/>
      <c r="D20" s="30">
        <v>9711</v>
      </c>
      <c r="E20" s="10"/>
      <c r="F20" s="11"/>
      <c r="G20" s="10"/>
      <c r="H20" s="7"/>
    </row>
    <row r="21" spans="1:8" s="6" customFormat="1" ht="12.75">
      <c r="A21" s="10" t="s">
        <v>8</v>
      </c>
      <c r="B21" s="28">
        <f>16121+1454</f>
        <v>17575</v>
      </c>
      <c r="C21" s="10"/>
      <c r="D21" s="31">
        <f>16079+561</f>
        <v>16640</v>
      </c>
      <c r="E21" s="10"/>
      <c r="F21" s="11"/>
      <c r="G21" s="10"/>
      <c r="H21" s="7"/>
    </row>
    <row r="22" spans="1:8" s="6" customFormat="1" ht="12.75">
      <c r="A22" s="10" t="s">
        <v>140</v>
      </c>
      <c r="B22" s="28">
        <v>121</v>
      </c>
      <c r="C22" s="10"/>
      <c r="D22" s="31">
        <v>121</v>
      </c>
      <c r="E22" s="10"/>
      <c r="F22" s="11"/>
      <c r="G22" s="10"/>
      <c r="H22" s="7"/>
    </row>
    <row r="23" spans="1:8" s="6" customFormat="1" ht="12.75">
      <c r="A23" s="10" t="s">
        <v>231</v>
      </c>
      <c r="B23" s="28">
        <v>19399</v>
      </c>
      <c r="C23" s="10"/>
      <c r="D23" s="31">
        <v>19354</v>
      </c>
      <c r="E23" s="10"/>
      <c r="F23" s="11"/>
      <c r="G23" s="10"/>
      <c r="H23" s="7"/>
    </row>
    <row r="24" spans="1:8" s="6" customFormat="1" ht="12.75">
      <c r="A24" s="10" t="s">
        <v>9</v>
      </c>
      <c r="B24" s="28">
        <v>4307</v>
      </c>
      <c r="C24" s="10"/>
      <c r="D24" s="31">
        <v>3280</v>
      </c>
      <c r="E24" s="10"/>
      <c r="F24" s="11"/>
      <c r="G24" s="10"/>
      <c r="H24" s="7"/>
    </row>
    <row r="25" spans="1:8" s="6" customFormat="1" ht="12.75">
      <c r="A25" s="10"/>
      <c r="B25" s="29">
        <f>SUM(B20:B24)</f>
        <v>50182</v>
      </c>
      <c r="C25" s="10"/>
      <c r="D25" s="29">
        <f>SUM(D20:D24)</f>
        <v>49106</v>
      </c>
      <c r="E25" s="10"/>
      <c r="F25" s="11"/>
      <c r="G25" s="10"/>
      <c r="H25" s="7"/>
    </row>
    <row r="26" spans="1:8" s="6" customFormat="1" ht="12.75">
      <c r="A26" s="32" t="s">
        <v>80</v>
      </c>
      <c r="B26" s="28"/>
      <c r="C26" s="10"/>
      <c r="D26" s="31"/>
      <c r="E26" s="10"/>
      <c r="F26" s="11"/>
      <c r="G26" s="10"/>
      <c r="H26" s="7"/>
    </row>
    <row r="27" spans="1:8" s="6" customFormat="1" ht="12.75">
      <c r="A27" s="10" t="s">
        <v>10</v>
      </c>
      <c r="B27" s="28">
        <f>4983+1684</f>
        <v>6667</v>
      </c>
      <c r="C27" s="10"/>
      <c r="D27" s="31">
        <f>5642+2044-257</f>
        <v>7429</v>
      </c>
      <c r="E27" s="10"/>
      <c r="F27" s="11"/>
      <c r="G27" s="10"/>
      <c r="H27" s="7"/>
    </row>
    <row r="28" spans="1:8" s="6" customFormat="1" ht="12.75">
      <c r="A28" s="10" t="s">
        <v>77</v>
      </c>
      <c r="B28" s="28">
        <v>257</v>
      </c>
      <c r="C28" s="10"/>
      <c r="D28" s="31">
        <v>257</v>
      </c>
      <c r="E28" s="10"/>
      <c r="F28" s="11"/>
      <c r="G28" s="10"/>
      <c r="H28" s="7"/>
    </row>
    <row r="29" spans="1:8" s="6" customFormat="1" ht="12.75">
      <c r="A29" s="10" t="s">
        <v>78</v>
      </c>
      <c r="B29" s="28">
        <v>679</v>
      </c>
      <c r="C29" s="10"/>
      <c r="D29" s="31">
        <v>771</v>
      </c>
      <c r="E29" s="10"/>
      <c r="F29" s="11"/>
      <c r="G29" s="10"/>
      <c r="H29" s="7"/>
    </row>
    <row r="30" spans="1:8" s="6" customFormat="1" ht="12.75">
      <c r="A30" s="10"/>
      <c r="B30" s="29">
        <f>SUM(B27:B29)</f>
        <v>7603</v>
      </c>
      <c r="C30" s="10"/>
      <c r="D30" s="29">
        <f>SUM(D27:D29)</f>
        <v>8457</v>
      </c>
      <c r="E30" s="10"/>
      <c r="F30" s="11"/>
      <c r="G30" s="10"/>
      <c r="H30" s="7"/>
    </row>
    <row r="31" spans="4:8" s="6" customFormat="1" ht="12.75">
      <c r="D31" s="7"/>
      <c r="F31" s="7"/>
      <c r="H31" s="7"/>
    </row>
    <row r="32" spans="1:8" s="6" customFormat="1" ht="12.75">
      <c r="A32" s="17" t="s">
        <v>187</v>
      </c>
      <c r="B32" s="6">
        <f>+B25-B30</f>
        <v>42579</v>
      </c>
      <c r="D32" s="6">
        <f>+D25-D30</f>
        <v>40649</v>
      </c>
      <c r="F32" s="7"/>
      <c r="H32" s="7"/>
    </row>
    <row r="33" spans="6:8" s="6" customFormat="1" ht="12.75">
      <c r="F33" s="7"/>
      <c r="H33" s="7"/>
    </row>
    <row r="34" spans="2:8" s="6" customFormat="1" ht="13.5" thickBot="1">
      <c r="B34" s="25">
        <f>B15+B16+B32+B17</f>
        <v>67149</v>
      </c>
      <c r="D34" s="25">
        <f>D15+D16+D32+D17</f>
        <v>64807</v>
      </c>
      <c r="F34" s="7"/>
      <c r="H34" s="7"/>
    </row>
    <row r="35" spans="6:8" s="6" customFormat="1" ht="13.5" thickTop="1">
      <c r="F35" s="7"/>
      <c r="H35" s="7"/>
    </row>
    <row r="36" spans="1:4" ht="12.75">
      <c r="A36" s="5" t="s">
        <v>70</v>
      </c>
      <c r="B36" s="6">
        <f>Equity!B24</f>
        <v>40000</v>
      </c>
      <c r="D36" s="26">
        <v>40000</v>
      </c>
    </row>
    <row r="37" spans="1:4" ht="12.75">
      <c r="A37" s="5" t="s">
        <v>69</v>
      </c>
      <c r="B37" s="6">
        <f>Equity!C24</f>
        <v>4255</v>
      </c>
      <c r="D37" s="6">
        <v>4255</v>
      </c>
    </row>
    <row r="38" spans="1:4" ht="12.75">
      <c r="A38" s="5" t="s">
        <v>73</v>
      </c>
      <c r="B38" s="6">
        <f>Equity!D24</f>
        <v>3447</v>
      </c>
      <c r="D38" s="6">
        <v>3496</v>
      </c>
    </row>
    <row r="39" spans="1:4" ht="12.75">
      <c r="A39" s="5" t="s">
        <v>188</v>
      </c>
      <c r="B39" s="13">
        <f>Equity!E24</f>
        <v>16953</v>
      </c>
      <c r="D39" s="13">
        <v>14464</v>
      </c>
    </row>
    <row r="40" spans="1:4" ht="12.75">
      <c r="A40" s="5" t="s">
        <v>74</v>
      </c>
      <c r="B40" s="24">
        <f>SUM(B36:B39)</f>
        <v>64655</v>
      </c>
      <c r="D40" s="24">
        <f>SUM(D36:D39)</f>
        <v>62215</v>
      </c>
    </row>
    <row r="41" spans="1:4" ht="12.75">
      <c r="A41" s="5" t="s">
        <v>71</v>
      </c>
      <c r="B41" s="10">
        <v>1929</v>
      </c>
      <c r="D41" s="10">
        <v>1963</v>
      </c>
    </row>
    <row r="42" spans="1:4" ht="12.75">
      <c r="A42" s="5" t="s">
        <v>72</v>
      </c>
      <c r="B42" s="10">
        <v>565</v>
      </c>
      <c r="D42" s="10">
        <v>629</v>
      </c>
    </row>
    <row r="43" spans="1:4" ht="13.5" thickBot="1">
      <c r="A43" s="5"/>
      <c r="B43" s="25">
        <f>SUM(B40:B42)</f>
        <v>67149</v>
      </c>
      <c r="D43" s="25">
        <f>SUM(D40:D42)</f>
        <v>64807</v>
      </c>
    </row>
    <row r="44" spans="6:8" ht="13.5" thickTop="1">
      <c r="F44" s="18"/>
      <c r="H44" s="19"/>
    </row>
    <row r="45" spans="1:8" ht="12.75">
      <c r="A45" s="1" t="s">
        <v>230</v>
      </c>
      <c r="B45" s="1">
        <v>1.62</v>
      </c>
      <c r="D45" s="101">
        <v>1.55</v>
      </c>
      <c r="F45" s="18"/>
      <c r="H45" s="19"/>
    </row>
    <row r="46" spans="1:9" ht="12.75">
      <c r="A46" s="6" t="s">
        <v>166</v>
      </c>
      <c r="B46" s="20"/>
      <c r="F46" s="21"/>
      <c r="H46" s="22"/>
      <c r="I46" s="23"/>
    </row>
    <row r="47" spans="1:9" ht="12.75">
      <c r="A47" s="6"/>
      <c r="B47" s="20"/>
      <c r="F47" s="21"/>
      <c r="H47" s="22"/>
      <c r="I47" s="23"/>
    </row>
    <row r="49" ht="12.75"/>
    <row r="50" ht="12.75"/>
    <row r="53" ht="12.75">
      <c r="D53" s="98" t="s">
        <v>220</v>
      </c>
    </row>
  </sheetData>
  <printOptions/>
  <pageMargins left="1.5" right="0.5" top="0.42" bottom="0.47" header="0.18" footer="0.2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dimension ref="A2:I53"/>
  <sheetViews>
    <sheetView zoomScaleSheetLayoutView="100" workbookViewId="0" topLeftCell="A22">
      <selection activeCell="I54" sqref="I54"/>
    </sheetView>
  </sheetViews>
  <sheetFormatPr defaultColWidth="9.140625" defaultRowHeight="12.75"/>
  <cols>
    <col min="1" max="1" width="33.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ht="18.75" customHeight="1"/>
    <row r="2" spans="1:8" ht="12.75">
      <c r="A2" s="3" t="s">
        <v>184</v>
      </c>
      <c r="B2" s="3"/>
      <c r="C2" s="3"/>
      <c r="D2" s="3"/>
      <c r="E2" s="3"/>
      <c r="F2" s="3"/>
      <c r="G2" s="3"/>
      <c r="H2" s="3"/>
    </row>
    <row r="3" spans="1:8" ht="12.75">
      <c r="A3" s="4" t="s">
        <v>185</v>
      </c>
      <c r="B3" s="3"/>
      <c r="C3" s="3"/>
      <c r="D3" s="3"/>
      <c r="E3" s="3"/>
      <c r="F3" s="3"/>
      <c r="G3" s="3"/>
      <c r="H3" s="3"/>
    </row>
    <row r="5" ht="12.75">
      <c r="A5" s="5" t="s">
        <v>0</v>
      </c>
    </row>
    <row r="6" ht="12.75">
      <c r="A6" s="5" t="s">
        <v>171</v>
      </c>
    </row>
    <row r="7" spans="1:2" ht="12.75">
      <c r="A7" s="5" t="s">
        <v>81</v>
      </c>
      <c r="B7" s="2"/>
    </row>
    <row r="8" spans="1:2" ht="12.75">
      <c r="A8" s="5"/>
      <c r="B8" s="2"/>
    </row>
    <row r="9" spans="1:8" ht="12.75">
      <c r="A9" s="5"/>
      <c r="B9" s="100" t="s">
        <v>93</v>
      </c>
      <c r="C9" s="100"/>
      <c r="D9" s="100"/>
      <c r="F9" s="100" t="s">
        <v>163</v>
      </c>
      <c r="G9" s="100"/>
      <c r="H9" s="100"/>
    </row>
    <row r="10" spans="2:8" ht="12.75">
      <c r="B10" s="2"/>
      <c r="C10" s="35"/>
      <c r="D10" s="35" t="s">
        <v>88</v>
      </c>
      <c r="E10" s="35"/>
      <c r="G10" s="35"/>
      <c r="H10" s="35" t="s">
        <v>88</v>
      </c>
    </row>
    <row r="11" spans="2:8" ht="12.75">
      <c r="B11" s="35" t="s">
        <v>87</v>
      </c>
      <c r="C11" s="35"/>
      <c r="D11" s="35" t="s">
        <v>89</v>
      </c>
      <c r="E11" s="35"/>
      <c r="F11" s="35" t="s">
        <v>87</v>
      </c>
      <c r="G11" s="35"/>
      <c r="H11" s="35" t="s">
        <v>89</v>
      </c>
    </row>
    <row r="12" spans="2:8" ht="12.75">
      <c r="B12" s="35" t="s">
        <v>2</v>
      </c>
      <c r="C12" s="35"/>
      <c r="D12" s="35" t="s">
        <v>2</v>
      </c>
      <c r="E12" s="35"/>
      <c r="F12" s="35" t="s">
        <v>4</v>
      </c>
      <c r="G12" s="35"/>
      <c r="H12" s="35" t="s">
        <v>2</v>
      </c>
    </row>
    <row r="13" spans="2:8" ht="12.75">
      <c r="B13" s="35" t="s">
        <v>172</v>
      </c>
      <c r="C13" s="35"/>
      <c r="D13" s="35" t="s">
        <v>173</v>
      </c>
      <c r="E13" s="35"/>
      <c r="F13" s="35" t="s">
        <v>172</v>
      </c>
      <c r="G13" s="35"/>
      <c r="H13" s="35" t="s">
        <v>173</v>
      </c>
    </row>
    <row r="14" spans="2:8" ht="12.75">
      <c r="B14" s="2" t="s">
        <v>3</v>
      </c>
      <c r="D14" s="2" t="s">
        <v>3</v>
      </c>
      <c r="F14" s="2" t="s">
        <v>3</v>
      </c>
      <c r="H14" s="2" t="s">
        <v>3</v>
      </c>
    </row>
    <row r="16" spans="1:8" s="6" customFormat="1" ht="12.75">
      <c r="A16" s="6" t="s">
        <v>5</v>
      </c>
      <c r="B16" s="6">
        <v>13104</v>
      </c>
      <c r="D16" s="7">
        <v>11114</v>
      </c>
      <c r="F16" s="6">
        <v>13104</v>
      </c>
      <c r="H16" s="7">
        <v>11114</v>
      </c>
    </row>
    <row r="17" spans="4:8" s="6" customFormat="1" ht="12.75">
      <c r="D17" s="7"/>
      <c r="H17" s="7"/>
    </row>
    <row r="18" spans="1:8" s="6" customFormat="1" ht="12.75">
      <c r="A18" s="1" t="s">
        <v>68</v>
      </c>
      <c r="B18" s="6">
        <v>-10095</v>
      </c>
      <c r="D18" s="7">
        <v>-8579</v>
      </c>
      <c r="F18" s="6">
        <v>-10095</v>
      </c>
      <c r="H18" s="7">
        <v>-8579</v>
      </c>
    </row>
    <row r="19" spans="1:8" s="6" customFormat="1" ht="12.75">
      <c r="A19" s="1"/>
      <c r="D19" s="7"/>
      <c r="H19" s="7"/>
    </row>
    <row r="20" spans="1:8" s="6" customFormat="1" ht="12.75">
      <c r="A20" s="1" t="s">
        <v>67</v>
      </c>
      <c r="B20" s="6">
        <v>159</v>
      </c>
      <c r="D20" s="7">
        <v>92</v>
      </c>
      <c r="F20" s="6">
        <v>159</v>
      </c>
      <c r="H20" s="7">
        <v>92</v>
      </c>
    </row>
    <row r="21" spans="1:8" s="6" customFormat="1" ht="12.75">
      <c r="A21" s="1"/>
      <c r="B21" s="8"/>
      <c r="D21" s="8"/>
      <c r="F21" s="8"/>
      <c r="H21" s="8"/>
    </row>
    <row r="22" spans="1:8" s="6" customFormat="1" ht="12.75">
      <c r="A22" s="1" t="s">
        <v>66</v>
      </c>
      <c r="B22" s="7">
        <f>SUM(B16:B20)</f>
        <v>3168</v>
      </c>
      <c r="D22" s="7">
        <f>SUM(D16:D20)</f>
        <v>2627</v>
      </c>
      <c r="F22" s="7">
        <f>SUM(F16:F20)</f>
        <v>3168</v>
      </c>
      <c r="H22" s="7">
        <f>SUM(H16:H20)</f>
        <v>2627</v>
      </c>
    </row>
    <row r="23" s="6" customFormat="1" ht="12.75">
      <c r="A23" s="1"/>
    </row>
    <row r="24" spans="1:8" s="6" customFormat="1" ht="12.75">
      <c r="A24" s="1" t="s">
        <v>65</v>
      </c>
      <c r="B24" s="7">
        <v>-12</v>
      </c>
      <c r="D24" s="7">
        <v>-31</v>
      </c>
      <c r="F24" s="7">
        <v>-12</v>
      </c>
      <c r="H24" s="7">
        <v>-31</v>
      </c>
    </row>
    <row r="25" spans="1:8" s="6" customFormat="1" ht="12.75">
      <c r="A25" s="1"/>
      <c r="B25" s="8"/>
      <c r="D25" s="8"/>
      <c r="F25" s="8"/>
      <c r="H25" s="8"/>
    </row>
    <row r="26" spans="1:8" s="6" customFormat="1" ht="12.75">
      <c r="A26" s="1" t="s">
        <v>64</v>
      </c>
      <c r="B26" s="7">
        <f>+B22+B24</f>
        <v>3156</v>
      </c>
      <c r="D26" s="7">
        <f>+D22+D24</f>
        <v>2596</v>
      </c>
      <c r="F26" s="7">
        <f>+F22+F24</f>
        <v>3156</v>
      </c>
      <c r="H26" s="7">
        <f>+H22+H24</f>
        <v>2596</v>
      </c>
    </row>
    <row r="27" spans="1:8" s="6" customFormat="1" ht="12.75">
      <c r="A27" s="1"/>
      <c r="B27" s="7"/>
      <c r="D27" s="7"/>
      <c r="F27" s="7"/>
      <c r="H27" s="7"/>
    </row>
    <row r="28" spans="1:8" s="6" customFormat="1" ht="12.75">
      <c r="A28" s="1" t="s">
        <v>6</v>
      </c>
      <c r="B28" s="7">
        <v>-667</v>
      </c>
      <c r="D28" s="7">
        <v>-618</v>
      </c>
      <c r="F28" s="7">
        <v>-667</v>
      </c>
      <c r="H28" s="7">
        <v>-618</v>
      </c>
    </row>
    <row r="29" spans="1:8" s="6" customFormat="1" ht="12.75">
      <c r="A29" s="1"/>
      <c r="B29" s="8"/>
      <c r="D29" s="8"/>
      <c r="F29" s="8"/>
      <c r="H29" s="8"/>
    </row>
    <row r="30" spans="1:8" s="6" customFormat="1" ht="12.75">
      <c r="A30" s="1" t="s">
        <v>63</v>
      </c>
      <c r="B30" s="9">
        <f>+B26+B28</f>
        <v>2489</v>
      </c>
      <c r="D30" s="9">
        <f>+D26+D28</f>
        <v>1978</v>
      </c>
      <c r="F30" s="9">
        <f>+F26+F28</f>
        <v>2489</v>
      </c>
      <c r="H30" s="9">
        <f>+H26+H28</f>
        <v>1978</v>
      </c>
    </row>
    <row r="31" spans="2:8" s="6" customFormat="1" ht="12.75">
      <c r="B31" s="10"/>
      <c r="C31" s="10"/>
      <c r="D31" s="11"/>
      <c r="E31" s="10"/>
      <c r="F31" s="10"/>
      <c r="G31" s="10"/>
      <c r="H31" s="11"/>
    </row>
    <row r="32" spans="1:8" s="6" customFormat="1" ht="12.75">
      <c r="A32" s="1" t="s">
        <v>60</v>
      </c>
      <c r="B32" s="13">
        <v>0</v>
      </c>
      <c r="D32" s="8">
        <v>0</v>
      </c>
      <c r="F32" s="13">
        <v>0</v>
      </c>
      <c r="H32" s="8">
        <v>0</v>
      </c>
    </row>
    <row r="33" spans="2:8" s="6" customFormat="1" ht="12.75">
      <c r="B33" s="11"/>
      <c r="C33" s="10"/>
      <c r="D33" s="11"/>
      <c r="E33" s="10"/>
      <c r="F33" s="11"/>
      <c r="G33" s="10"/>
      <c r="H33" s="11"/>
    </row>
    <row r="34" spans="1:8" s="6" customFormat="1" ht="13.5" thickBot="1">
      <c r="A34" s="1" t="s">
        <v>180</v>
      </c>
      <c r="B34" s="15">
        <f>+B30+B32</f>
        <v>2489</v>
      </c>
      <c r="D34" s="15">
        <f>+D30+D32</f>
        <v>1978</v>
      </c>
      <c r="F34" s="15">
        <f>+F30+F32</f>
        <v>2489</v>
      </c>
      <c r="H34" s="15">
        <f>+H30+H32</f>
        <v>1978</v>
      </c>
    </row>
    <row r="35" spans="1:8" s="6" customFormat="1" ht="13.5" thickTop="1">
      <c r="A35" s="1"/>
      <c r="D35" s="7"/>
      <c r="F35" s="7"/>
      <c r="H35" s="7"/>
    </row>
    <row r="36" spans="1:8" s="6" customFormat="1" ht="12.75" hidden="1">
      <c r="A36" s="1" t="s">
        <v>61</v>
      </c>
      <c r="B36" s="13">
        <v>0</v>
      </c>
      <c r="D36" s="8">
        <v>0</v>
      </c>
      <c r="F36" s="8">
        <v>0</v>
      </c>
      <c r="H36" s="8">
        <v>0</v>
      </c>
    </row>
    <row r="37" spans="1:8" s="6" customFormat="1" ht="12.75" hidden="1">
      <c r="A37" s="1"/>
      <c r="D37" s="7"/>
      <c r="F37" s="7"/>
      <c r="H37" s="7"/>
    </row>
    <row r="38" spans="1:8" s="6" customFormat="1" ht="13.5" hidden="1" thickBot="1">
      <c r="A38" s="1" t="s">
        <v>180</v>
      </c>
      <c r="B38" s="12">
        <f>SUM(B34:B36)</f>
        <v>2489</v>
      </c>
      <c r="D38" s="12">
        <f>SUM(D30:D37)</f>
        <v>3956</v>
      </c>
      <c r="F38" s="12">
        <f>SUM(F34:F36)</f>
        <v>2489</v>
      </c>
      <c r="H38" s="12">
        <f>SUM(H30:H37)</f>
        <v>3956</v>
      </c>
    </row>
    <row r="39" spans="1:8" s="6" customFormat="1" ht="12.75" hidden="1">
      <c r="A39" s="1"/>
      <c r="D39" s="7"/>
      <c r="F39" s="7"/>
      <c r="H39" s="7"/>
    </row>
    <row r="40" spans="4:8" s="6" customFormat="1" ht="12.75">
      <c r="D40" s="7"/>
      <c r="F40" s="7"/>
      <c r="H40" s="7"/>
    </row>
    <row r="41" spans="1:8" s="6" customFormat="1" ht="39" thickBot="1">
      <c r="A41" s="72" t="s">
        <v>204</v>
      </c>
      <c r="B41" s="47">
        <f>Notes!F351</f>
        <v>6.22</v>
      </c>
      <c r="C41" s="48"/>
      <c r="D41" s="77">
        <v>4.95</v>
      </c>
      <c r="E41" s="48"/>
      <c r="F41" s="47">
        <f>Notes!H351</f>
        <v>6.22</v>
      </c>
      <c r="H41" s="77">
        <v>4.95</v>
      </c>
    </row>
    <row r="42" spans="1:8" s="6" customFormat="1" ht="13.5" thickTop="1">
      <c r="A42" s="1"/>
      <c r="B42" s="70"/>
      <c r="C42" s="48"/>
      <c r="D42" s="71"/>
      <c r="E42" s="48"/>
      <c r="F42" s="70"/>
      <c r="H42" s="11"/>
    </row>
    <row r="43" spans="1:8" s="6" customFormat="1" ht="39" hidden="1" thickBot="1">
      <c r="A43" s="72" t="s">
        <v>165</v>
      </c>
      <c r="B43" s="47">
        <f>Notes!F361</f>
        <v>8.14</v>
      </c>
      <c r="C43" s="48"/>
      <c r="D43" s="49">
        <v>0</v>
      </c>
      <c r="E43" s="48"/>
      <c r="F43" s="47">
        <f>Notes!H361</f>
        <v>8.14</v>
      </c>
      <c r="H43" s="15">
        <v>0</v>
      </c>
    </row>
    <row r="44" spans="1:8" s="6" customFormat="1" ht="13.5" hidden="1" thickTop="1">
      <c r="A44" s="1"/>
      <c r="D44" s="7"/>
      <c r="F44" s="7"/>
      <c r="H44" s="7"/>
    </row>
    <row r="45" spans="1:8" s="6" customFormat="1" ht="13.5" thickBot="1">
      <c r="A45" s="1" t="s">
        <v>62</v>
      </c>
      <c r="B45" s="14">
        <v>0</v>
      </c>
      <c r="D45" s="15">
        <v>0</v>
      </c>
      <c r="F45" s="14">
        <v>0</v>
      </c>
      <c r="H45" s="15">
        <v>0</v>
      </c>
    </row>
    <row r="46" spans="4:8" s="6" customFormat="1" ht="13.5" thickTop="1">
      <c r="D46" s="7"/>
      <c r="F46" s="7"/>
      <c r="H46" s="7"/>
    </row>
    <row r="47" spans="1:8" s="6" customFormat="1" ht="12.75">
      <c r="A47" s="6" t="s">
        <v>142</v>
      </c>
      <c r="D47" s="7"/>
      <c r="F47" s="7"/>
      <c r="H47" s="7"/>
    </row>
    <row r="48" spans="4:8" s="6" customFormat="1" ht="12.75">
      <c r="D48" s="7"/>
      <c r="F48" s="7"/>
      <c r="H48" s="7"/>
    </row>
    <row r="50" ht="12.75"/>
    <row r="51" ht="12.75"/>
    <row r="53" ht="12.75">
      <c r="I53" s="97" t="s">
        <v>221</v>
      </c>
    </row>
  </sheetData>
  <mergeCells count="2">
    <mergeCell ref="F9:H9"/>
    <mergeCell ref="B9:D9"/>
  </mergeCells>
  <printOptions/>
  <pageMargins left="1.5" right="0.5" top="0.28" bottom="0.5" header="0.17" footer="0.5"/>
  <pageSetup horizontalDpi="1200" verticalDpi="1200" orientation="portrait"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50"/>
  <sheetViews>
    <sheetView workbookViewId="0" topLeftCell="A23">
      <selection activeCell="F50" sqref="F50"/>
    </sheetView>
  </sheetViews>
  <sheetFormatPr defaultColWidth="9.140625" defaultRowHeight="12.75"/>
  <cols>
    <col min="1" max="1" width="30.00390625" style="1" customWidth="1"/>
    <col min="2" max="2" width="10.421875" style="6" customWidth="1"/>
    <col min="3" max="3" width="11.421875" style="6" customWidth="1"/>
    <col min="4" max="4" width="13.28125" style="6" customWidth="1"/>
    <col min="5" max="5" width="11.421875" style="6" customWidth="1"/>
    <col min="6" max="6" width="9.421875" style="6" customWidth="1"/>
    <col min="7" max="16384" width="9.140625" style="1" customWidth="1"/>
  </cols>
  <sheetData>
    <row r="2" ht="12.75">
      <c r="A2" s="3" t="str">
        <f>'IS'!A2</f>
        <v>ENG KAH CORPORATION BERHAD</v>
      </c>
    </row>
    <row r="3" ht="12.75">
      <c r="A3" s="3" t="str">
        <f>'IS'!A3</f>
        <v>Company No. 435649-H</v>
      </c>
    </row>
    <row r="5" ht="12.75">
      <c r="A5" s="5" t="s">
        <v>11</v>
      </c>
    </row>
    <row r="6" ht="12.75">
      <c r="A6" s="5" t="str">
        <f>'IS'!A6</f>
        <v>FOR THE FIRST QUARTER ENDED 31 MARCH 2004</v>
      </c>
    </row>
    <row r="7" ht="12.75">
      <c r="A7" s="5" t="s">
        <v>81</v>
      </c>
    </row>
    <row r="8" ht="12.75">
      <c r="A8" s="5"/>
    </row>
    <row r="9" ht="12.75">
      <c r="E9" s="7"/>
    </row>
    <row r="10" spans="2:7" ht="12.75">
      <c r="B10" s="7" t="s">
        <v>12</v>
      </c>
      <c r="C10" s="7" t="s">
        <v>12</v>
      </c>
      <c r="D10" s="7" t="s">
        <v>91</v>
      </c>
      <c r="E10" s="7" t="s">
        <v>181</v>
      </c>
      <c r="G10" s="2"/>
    </row>
    <row r="11" spans="2:7" ht="12.75">
      <c r="B11" s="7" t="s">
        <v>13</v>
      </c>
      <c r="C11" s="7" t="s">
        <v>90</v>
      </c>
      <c r="D11" s="7" t="s">
        <v>92</v>
      </c>
      <c r="E11" s="7" t="s">
        <v>189</v>
      </c>
      <c r="F11" s="7" t="s">
        <v>14</v>
      </c>
      <c r="G11" s="2"/>
    </row>
    <row r="12" spans="2:7" ht="12.75">
      <c r="B12" s="7" t="s">
        <v>3</v>
      </c>
      <c r="C12" s="7" t="s">
        <v>3</v>
      </c>
      <c r="D12" s="7" t="s">
        <v>3</v>
      </c>
      <c r="E12" s="7" t="s">
        <v>3</v>
      </c>
      <c r="F12" s="7" t="s">
        <v>3</v>
      </c>
      <c r="G12" s="2"/>
    </row>
    <row r="13" spans="2:7" ht="12.75">
      <c r="B13" s="7"/>
      <c r="C13" s="7"/>
      <c r="D13" s="7"/>
      <c r="E13" s="7"/>
      <c r="F13" s="7"/>
      <c r="G13" s="2"/>
    </row>
    <row r="14" spans="1:2" ht="12.75">
      <c r="A14" s="73"/>
      <c r="B14" s="7"/>
    </row>
    <row r="15" ht="12.75">
      <c r="A15" s="1" t="s">
        <v>175</v>
      </c>
    </row>
    <row r="16" ht="12.75">
      <c r="A16" s="33" t="s">
        <v>176</v>
      </c>
    </row>
    <row r="18" spans="1:6" ht="12.75">
      <c r="A18" s="1" t="s">
        <v>177</v>
      </c>
      <c r="B18" s="26">
        <v>40000</v>
      </c>
      <c r="C18" s="6">
        <v>4255</v>
      </c>
      <c r="D18" s="6">
        <v>3496</v>
      </c>
      <c r="E18" s="6">
        <v>14464</v>
      </c>
      <c r="F18" s="6">
        <f>SUM(B18:E18)</f>
        <v>62215</v>
      </c>
    </row>
    <row r="20" spans="1:6" ht="12.75">
      <c r="A20" s="1" t="s">
        <v>193</v>
      </c>
      <c r="B20" s="10">
        <v>0</v>
      </c>
      <c r="C20" s="10">
        <v>0</v>
      </c>
      <c r="D20" s="10">
        <v>-49</v>
      </c>
      <c r="E20" s="10">
        <f>'IS'!F36</f>
        <v>0</v>
      </c>
      <c r="F20" s="10">
        <f>SUM(B20:E20)</f>
        <v>-49</v>
      </c>
    </row>
    <row r="21" spans="2:6" ht="12.75">
      <c r="B21" s="10"/>
      <c r="C21" s="10"/>
      <c r="D21" s="10"/>
      <c r="E21" s="10"/>
      <c r="F21" s="10"/>
    </row>
    <row r="22" spans="1:6" ht="12.75">
      <c r="A22" s="1" t="s">
        <v>180</v>
      </c>
      <c r="B22" s="10">
        <v>0</v>
      </c>
      <c r="C22" s="10">
        <v>0</v>
      </c>
      <c r="D22" s="10">
        <v>0</v>
      </c>
      <c r="E22" s="10">
        <f>'IS'!F38</f>
        <v>2489</v>
      </c>
      <c r="F22" s="10">
        <f>SUM(B22:E22)</f>
        <v>2489</v>
      </c>
    </row>
    <row r="24" spans="1:6" ht="13.5" thickBot="1">
      <c r="A24" s="56" t="s">
        <v>178</v>
      </c>
      <c r="B24" s="25">
        <f>SUM(B18:B23)</f>
        <v>40000</v>
      </c>
      <c r="C24" s="25">
        <f>SUM(C18:C23)</f>
        <v>4255</v>
      </c>
      <c r="D24" s="25">
        <f>SUM(D18:D23)</f>
        <v>3447</v>
      </c>
      <c r="E24" s="25">
        <f>SUM(E18:E23)</f>
        <v>16953</v>
      </c>
      <c r="F24" s="25">
        <f>SUM(F18:F23)</f>
        <v>64655</v>
      </c>
    </row>
    <row r="25" ht="13.5" thickTop="1"/>
    <row r="27" ht="12.75">
      <c r="A27" s="1" t="s">
        <v>175</v>
      </c>
    </row>
    <row r="28" ht="12.75">
      <c r="A28" s="33" t="s">
        <v>195</v>
      </c>
    </row>
    <row r="30" spans="1:6" ht="25.5">
      <c r="A30" s="72" t="s">
        <v>190</v>
      </c>
      <c r="B30" s="26">
        <v>40000</v>
      </c>
      <c r="C30" s="6">
        <v>4255</v>
      </c>
      <c r="D30" s="6">
        <v>4378</v>
      </c>
      <c r="E30" s="6">
        <v>6492</v>
      </c>
      <c r="F30" s="6">
        <f>SUM(B30:E30)</f>
        <v>55125</v>
      </c>
    </row>
    <row r="31" spans="1:2" ht="12.75">
      <c r="A31" s="72"/>
      <c r="B31" s="26"/>
    </row>
    <row r="32" spans="1:6" ht="12.75">
      <c r="A32" s="72" t="s">
        <v>191</v>
      </c>
      <c r="B32" s="78">
        <v>0</v>
      </c>
      <c r="C32" s="13">
        <v>0</v>
      </c>
      <c r="D32" s="13">
        <v>-687</v>
      </c>
      <c r="E32" s="13">
        <v>-25</v>
      </c>
      <c r="F32" s="13">
        <f>SUM(B32:E32)</f>
        <v>-712</v>
      </c>
    </row>
    <row r="33" spans="1:2" ht="12.75">
      <c r="A33" s="72"/>
      <c r="B33" s="26"/>
    </row>
    <row r="34" spans="1:6" ht="25.5">
      <c r="A34" s="72" t="s">
        <v>192</v>
      </c>
      <c r="B34" s="26">
        <f>SUM(B30:B32)</f>
        <v>40000</v>
      </c>
      <c r="C34" s="26">
        <f>SUM(C30:C32)</f>
        <v>4255</v>
      </c>
      <c r="D34" s="26">
        <f>SUM(D30:D32)</f>
        <v>3691</v>
      </c>
      <c r="E34" s="26">
        <f>SUM(E30:E32)</f>
        <v>6467</v>
      </c>
      <c r="F34" s="6">
        <f>SUM(B34:E34)</f>
        <v>54413</v>
      </c>
    </row>
    <row r="35" spans="1:2" ht="12.75">
      <c r="A35" s="72"/>
      <c r="B35" s="26"/>
    </row>
    <row r="36" spans="1:6" ht="12.75">
      <c r="A36" s="1" t="s">
        <v>193</v>
      </c>
      <c r="B36" s="6">
        <v>0</v>
      </c>
      <c r="C36" s="6">
        <v>0</v>
      </c>
      <c r="D36" s="6">
        <v>-49</v>
      </c>
      <c r="E36" s="6">
        <v>0</v>
      </c>
      <c r="F36" s="6">
        <f>SUM(B36:E36)</f>
        <v>-49</v>
      </c>
    </row>
    <row r="37" spans="2:6" ht="12.75">
      <c r="B37" s="10"/>
      <c r="C37" s="10"/>
      <c r="D37" s="10"/>
      <c r="E37" s="10"/>
      <c r="F37" s="10"/>
    </row>
    <row r="38" spans="1:6" ht="12.75">
      <c r="A38" s="1" t="s">
        <v>180</v>
      </c>
      <c r="B38" s="10">
        <v>0</v>
      </c>
      <c r="C38" s="10">
        <v>0</v>
      </c>
      <c r="D38" s="10">
        <v>0</v>
      </c>
      <c r="E38" s="10">
        <v>1978</v>
      </c>
      <c r="F38" s="10">
        <f>SUM(B38:E38)</f>
        <v>1978</v>
      </c>
    </row>
    <row r="40" spans="1:6" ht="13.5" thickBot="1">
      <c r="A40" s="56" t="s">
        <v>194</v>
      </c>
      <c r="B40" s="25">
        <f>SUM(B34:B39)</f>
        <v>40000</v>
      </c>
      <c r="C40" s="25">
        <f>SUM(C34:C39)</f>
        <v>4255</v>
      </c>
      <c r="D40" s="25">
        <f>SUM(D34:D39)</f>
        <v>3642</v>
      </c>
      <c r="E40" s="25">
        <f>SUM(E34:E39)</f>
        <v>8445</v>
      </c>
      <c r="F40" s="25">
        <f>SUM(F34:F39)</f>
        <v>56342</v>
      </c>
    </row>
    <row r="41" ht="13.5" thickTop="1"/>
    <row r="42" ht="12.75">
      <c r="A42" s="6"/>
    </row>
    <row r="43" ht="12.75">
      <c r="A43" s="6" t="s">
        <v>166</v>
      </c>
    </row>
    <row r="44" ht="12.75">
      <c r="A44" s="6"/>
    </row>
    <row r="45" ht="12.75">
      <c r="A45" s="6"/>
    </row>
    <row r="46" ht="12.75">
      <c r="G46" s="34"/>
    </row>
    <row r="50" ht="12.75">
      <c r="F50" s="99" t="s">
        <v>222</v>
      </c>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H53"/>
  <sheetViews>
    <sheetView workbookViewId="0" topLeftCell="A26">
      <selection activeCell="F53" sqref="F53"/>
    </sheetView>
  </sheetViews>
  <sheetFormatPr defaultColWidth="9.140625" defaultRowHeight="12.75"/>
  <cols>
    <col min="1" max="1" width="42.00390625" style="1" customWidth="1"/>
    <col min="2" max="2" width="3.421875" style="1" customWidth="1"/>
    <col min="3" max="3" width="13.57421875" style="48" customWidth="1"/>
    <col min="4" max="4" width="1.7109375" style="1" customWidth="1"/>
    <col min="5" max="5" width="12.8515625" style="1" customWidth="1"/>
    <col min="6" max="16384" width="9.140625" style="1" customWidth="1"/>
  </cols>
  <sheetData>
    <row r="2" ht="12.75">
      <c r="A2" s="3" t="str">
        <f>'IS'!A2</f>
        <v>ENG KAH CORPORATION BERHAD</v>
      </c>
    </row>
    <row r="3" ht="12.75">
      <c r="A3" s="3" t="str">
        <f>'IS'!A3</f>
        <v>Company No. 435649-H</v>
      </c>
    </row>
    <row r="5" ht="12.75">
      <c r="A5" s="5" t="s">
        <v>15</v>
      </c>
    </row>
    <row r="6" ht="12.75">
      <c r="A6" s="5" t="str">
        <f>'IS'!A6</f>
        <v>FOR THE FIRST QUARTER ENDED 31 MARCH 2004</v>
      </c>
    </row>
    <row r="7" spans="1:3" ht="12.75">
      <c r="A7" s="5" t="s">
        <v>1</v>
      </c>
      <c r="C7" s="50"/>
    </row>
    <row r="8" spans="1:3" ht="12.75">
      <c r="A8" s="5"/>
      <c r="C8" s="2"/>
    </row>
    <row r="9" spans="3:5" ht="12.75">
      <c r="C9" s="51" t="s">
        <v>162</v>
      </c>
      <c r="E9" s="2" t="s">
        <v>162</v>
      </c>
    </row>
    <row r="10" spans="3:5" ht="12.75">
      <c r="C10" s="57" t="s">
        <v>87</v>
      </c>
      <c r="E10" s="35" t="s">
        <v>88</v>
      </c>
    </row>
    <row r="11" spans="3:5" ht="12.75">
      <c r="C11" s="57" t="s">
        <v>2</v>
      </c>
      <c r="E11" s="35" t="s">
        <v>2</v>
      </c>
    </row>
    <row r="12" spans="3:5" ht="12.75">
      <c r="C12" s="57" t="s">
        <v>172</v>
      </c>
      <c r="E12" s="35" t="s">
        <v>173</v>
      </c>
    </row>
    <row r="13" spans="3:5" ht="12.75">
      <c r="C13" s="51" t="s">
        <v>3</v>
      </c>
      <c r="E13" s="2" t="s">
        <v>3</v>
      </c>
    </row>
    <row r="14" spans="1:5" ht="12.75">
      <c r="A14" s="5" t="s">
        <v>94</v>
      </c>
      <c r="E14" s="6"/>
    </row>
    <row r="15" spans="1:5" ht="12.75">
      <c r="A15" s="1" t="s">
        <v>16</v>
      </c>
      <c r="C15" s="48">
        <f>'IS'!F26</f>
        <v>3156</v>
      </c>
      <c r="E15" s="6">
        <v>2596</v>
      </c>
    </row>
    <row r="16" spans="1:5" ht="12.75">
      <c r="A16" s="1" t="s">
        <v>95</v>
      </c>
      <c r="E16" s="6"/>
    </row>
    <row r="17" spans="1:5" ht="12.75">
      <c r="A17" s="1" t="s">
        <v>96</v>
      </c>
      <c r="C17" s="48">
        <v>436</v>
      </c>
      <c r="E17" s="6">
        <v>401</v>
      </c>
    </row>
    <row r="18" spans="1:5" ht="12.75">
      <c r="A18" s="1" t="s">
        <v>97</v>
      </c>
      <c r="C18" s="58">
        <v>-125</v>
      </c>
      <c r="E18" s="13">
        <v>-51</v>
      </c>
    </row>
    <row r="19" spans="1:5" ht="12.75" hidden="1">
      <c r="A19" s="74" t="s">
        <v>141</v>
      </c>
      <c r="C19" s="58">
        <v>0</v>
      </c>
      <c r="E19" s="13">
        <v>0</v>
      </c>
    </row>
    <row r="20" spans="1:5" ht="12.75">
      <c r="A20" s="1" t="s">
        <v>206</v>
      </c>
      <c r="C20" s="48">
        <f>SUM(C15:C19)</f>
        <v>3467</v>
      </c>
      <c r="E20" s="6">
        <f>SUM(E15:E19)</f>
        <v>2946</v>
      </c>
    </row>
    <row r="21" spans="1:5" ht="12.75">
      <c r="A21" s="1" t="s">
        <v>76</v>
      </c>
      <c r="C21" s="48">
        <v>930</v>
      </c>
      <c r="E21" s="6">
        <v>107</v>
      </c>
    </row>
    <row r="22" spans="1:5" ht="12.75">
      <c r="A22" s="1" t="s">
        <v>98</v>
      </c>
      <c r="C22" s="48">
        <v>-934</v>
      </c>
      <c r="E22" s="6">
        <v>1758</v>
      </c>
    </row>
    <row r="23" spans="1:5" ht="12.75">
      <c r="A23" s="1" t="s">
        <v>99</v>
      </c>
      <c r="C23" s="58">
        <v>-762</v>
      </c>
      <c r="E23" s="13">
        <v>-1519</v>
      </c>
    </row>
    <row r="24" spans="1:5" ht="12.75">
      <c r="A24" s="1" t="s">
        <v>207</v>
      </c>
      <c r="C24" s="48">
        <f>SUM(C20:C23)</f>
        <v>2701</v>
      </c>
      <c r="E24" s="6">
        <f>SUM(E20:E23)</f>
        <v>3292</v>
      </c>
    </row>
    <row r="25" spans="1:5" ht="12.75">
      <c r="A25" s="1" t="s">
        <v>100</v>
      </c>
      <c r="C25" s="48">
        <v>-12</v>
      </c>
      <c r="E25" s="6">
        <v>-31</v>
      </c>
    </row>
    <row r="26" spans="1:5" ht="12.75">
      <c r="A26" s="1" t="s">
        <v>101</v>
      </c>
      <c r="C26" s="58">
        <v>-794</v>
      </c>
      <c r="E26" s="13">
        <v>-487</v>
      </c>
    </row>
    <row r="27" spans="1:5" ht="12.75">
      <c r="A27" s="1" t="s">
        <v>208</v>
      </c>
      <c r="C27" s="48">
        <f>SUM(C24:C26)</f>
        <v>1895</v>
      </c>
      <c r="E27" s="6">
        <f>SUM(E24:E26)</f>
        <v>2774</v>
      </c>
    </row>
    <row r="29" spans="1:5" ht="12.75">
      <c r="A29" s="5" t="s">
        <v>102</v>
      </c>
      <c r="E29" s="6"/>
    </row>
    <row r="30" spans="1:7" ht="12.75">
      <c r="A30" s="1" t="s">
        <v>196</v>
      </c>
      <c r="C30" s="59">
        <v>137</v>
      </c>
      <c r="D30" s="36"/>
      <c r="E30" s="27">
        <v>81</v>
      </c>
      <c r="G30" s="42"/>
    </row>
    <row r="31" spans="1:5" ht="12.75">
      <c r="A31" s="1" t="s">
        <v>103</v>
      </c>
      <c r="C31" s="60">
        <v>76</v>
      </c>
      <c r="D31" s="36"/>
      <c r="E31" s="28">
        <v>1</v>
      </c>
    </row>
    <row r="32" spans="1:5" ht="12.75">
      <c r="A32" s="1" t="s">
        <v>55</v>
      </c>
      <c r="C32" s="61">
        <v>-972</v>
      </c>
      <c r="D32" s="36"/>
      <c r="E32" s="55">
        <v>-737</v>
      </c>
    </row>
    <row r="33" spans="1:5" ht="12.75">
      <c r="A33" s="1" t="s">
        <v>209</v>
      </c>
      <c r="C33" s="62">
        <f>SUM(C30:C32)</f>
        <v>-759</v>
      </c>
      <c r="D33" s="36"/>
      <c r="E33" s="10">
        <f>SUM(E30:E32)</f>
        <v>-655</v>
      </c>
    </row>
    <row r="34" ht="12.75">
      <c r="E34" s="6"/>
    </row>
    <row r="35" spans="1:5" ht="12.75">
      <c r="A35" s="5" t="s">
        <v>104</v>
      </c>
      <c r="E35" s="6"/>
    </row>
    <row r="36" spans="1:5" ht="12.75">
      <c r="A36" s="1" t="s">
        <v>105</v>
      </c>
      <c r="C36" s="59">
        <v>-64</v>
      </c>
      <c r="E36" s="27">
        <v>-51</v>
      </c>
    </row>
    <row r="37" spans="1:5" ht="12.75">
      <c r="A37" s="1" t="s">
        <v>106</v>
      </c>
      <c r="C37" s="61">
        <v>0</v>
      </c>
      <c r="E37" s="55">
        <v>-4409</v>
      </c>
    </row>
    <row r="38" spans="1:5" ht="12.75">
      <c r="A38" s="1" t="s">
        <v>210</v>
      </c>
      <c r="C38" s="62">
        <f>SUM(C36:C37)</f>
        <v>-64</v>
      </c>
      <c r="E38" s="10">
        <f>SUM(E36:E37)</f>
        <v>-4460</v>
      </c>
    </row>
    <row r="39" ht="12.75">
      <c r="E39" s="6"/>
    </row>
    <row r="40" spans="1:5" ht="12.75">
      <c r="A40" s="1" t="s">
        <v>211</v>
      </c>
      <c r="C40" s="48">
        <f>C27+C33+C38</f>
        <v>1072</v>
      </c>
      <c r="E40" s="6">
        <f>E27+E33+E38</f>
        <v>-2341</v>
      </c>
    </row>
    <row r="41" ht="12.75">
      <c r="E41" s="6"/>
    </row>
    <row r="42" spans="1:5" ht="12.75">
      <c r="A42" s="1" t="s">
        <v>107</v>
      </c>
      <c r="C42" s="63">
        <v>22139</v>
      </c>
      <c r="E42" s="6">
        <v>19454</v>
      </c>
    </row>
    <row r="43" spans="3:5" ht="12.75">
      <c r="C43" s="63"/>
      <c r="E43" s="6"/>
    </row>
    <row r="44" spans="1:5" ht="13.5" thickBot="1">
      <c r="A44" s="1" t="s">
        <v>108</v>
      </c>
      <c r="C44" s="64">
        <f>SUM(C39:C42)</f>
        <v>23211</v>
      </c>
      <c r="E44" s="25">
        <f>SUM(E39:E42)</f>
        <v>17113</v>
      </c>
    </row>
    <row r="45" ht="13.5" thickTop="1"/>
    <row r="47" ht="13.5" customHeight="1">
      <c r="A47" s="6" t="s">
        <v>166</v>
      </c>
    </row>
    <row r="48" spans="3:8" ht="12.75">
      <c r="C48" s="50"/>
      <c r="D48" s="2"/>
      <c r="F48" s="2"/>
      <c r="H48" s="2"/>
    </row>
    <row r="49" spans="3:8" ht="12.75">
      <c r="C49" s="50"/>
      <c r="D49" s="2"/>
      <c r="F49" s="2"/>
      <c r="H49" s="2"/>
    </row>
    <row r="50" spans="3:8" ht="12.75">
      <c r="C50" s="50"/>
      <c r="D50" s="2"/>
      <c r="F50" s="2"/>
      <c r="H50" s="2"/>
    </row>
    <row r="51" spans="3:8" ht="12.75">
      <c r="C51" s="50"/>
      <c r="D51" s="2"/>
      <c r="F51" s="2"/>
      <c r="H51" s="2"/>
    </row>
    <row r="52" spans="3:8" ht="12.75">
      <c r="C52" s="50"/>
      <c r="D52" s="2"/>
      <c r="F52" s="2"/>
      <c r="H52" s="2"/>
    </row>
    <row r="53" ht="12.75">
      <c r="F53" s="98" t="s">
        <v>223</v>
      </c>
    </row>
  </sheetData>
  <printOptions/>
  <pageMargins left="1.5" right="0.5" top="0.5" bottom="0.5" header="0.25" footer="0.5"/>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2:K367"/>
  <sheetViews>
    <sheetView zoomScaleSheetLayoutView="100" workbookViewId="0" topLeftCell="A330">
      <selection activeCell="A305" sqref="A305"/>
    </sheetView>
  </sheetViews>
  <sheetFormatPr defaultColWidth="9.140625" defaultRowHeight="12.75"/>
  <cols>
    <col min="1" max="1" width="4.57421875" style="37" customWidth="1"/>
    <col min="2" max="2" width="11.57421875" style="1" customWidth="1"/>
    <col min="3" max="3" width="14.7109375" style="1" customWidth="1"/>
    <col min="4" max="4" width="9.28125" style="1" bestFit="1" customWidth="1"/>
    <col min="5" max="5" width="12.8515625" style="1" customWidth="1"/>
    <col min="6" max="6" width="9.8515625" style="1" customWidth="1"/>
    <col min="7" max="7" width="9.28125" style="1" bestFit="1" customWidth="1"/>
    <col min="8" max="8" width="11.140625" style="1" customWidth="1"/>
    <col min="9" max="9" width="9.28125" style="1" customWidth="1"/>
    <col min="10" max="10" width="9.28125" style="1" bestFit="1" customWidth="1"/>
    <col min="11" max="16384" width="9.140625" style="1" customWidth="1"/>
  </cols>
  <sheetData>
    <row r="1" ht="12.75" customHeight="1"/>
    <row r="2" ht="12.75">
      <c r="A2" s="3" t="str">
        <f>'IS'!A2</f>
        <v>ENG KAH CORPORATION BERHAD</v>
      </c>
    </row>
    <row r="3" ht="12.75">
      <c r="A3" s="3" t="str">
        <f>'IS'!A3</f>
        <v>Company No. 435649-H</v>
      </c>
    </row>
    <row r="4" ht="12.75">
      <c r="A4" s="38"/>
    </row>
    <row r="5" ht="12.75">
      <c r="A5" s="37" t="s">
        <v>54</v>
      </c>
    </row>
    <row r="8" spans="1:2" ht="12.75">
      <c r="A8" s="39" t="s">
        <v>17</v>
      </c>
      <c r="B8" s="5" t="s">
        <v>33</v>
      </c>
    </row>
    <row r="9" ht="4.5" customHeight="1"/>
    <row r="13" ht="12.75">
      <c r="K13" s="36"/>
    </row>
    <row r="27" spans="1:2" ht="12.75">
      <c r="A27" s="39" t="s">
        <v>18</v>
      </c>
      <c r="B27" s="5" t="s">
        <v>34</v>
      </c>
    </row>
    <row r="30" spans="2:9" ht="12.75">
      <c r="B30" s="50"/>
      <c r="C30" s="50"/>
      <c r="D30" s="50"/>
      <c r="E30" s="50"/>
      <c r="F30" s="50"/>
      <c r="G30" s="50"/>
      <c r="H30" s="50"/>
      <c r="I30" s="50"/>
    </row>
    <row r="31" spans="2:9" ht="12.75">
      <c r="B31" s="50"/>
      <c r="C31" s="50"/>
      <c r="D31" s="50"/>
      <c r="E31" s="50"/>
      <c r="F31" s="50"/>
      <c r="G31" s="50"/>
      <c r="H31" s="50"/>
      <c r="I31" s="50"/>
    </row>
    <row r="32" spans="1:9" ht="12.75">
      <c r="A32" s="39" t="s">
        <v>19</v>
      </c>
      <c r="B32" s="65" t="s">
        <v>35</v>
      </c>
      <c r="C32" s="50"/>
      <c r="D32" s="50"/>
      <c r="E32" s="50"/>
      <c r="F32" s="50"/>
      <c r="G32" s="50"/>
      <c r="H32" s="50"/>
      <c r="I32" s="50"/>
    </row>
    <row r="33" spans="1:9" ht="12.75">
      <c r="A33" s="39"/>
      <c r="B33" s="65"/>
      <c r="C33" s="50"/>
      <c r="D33" s="50"/>
      <c r="E33" s="50"/>
      <c r="F33" s="50"/>
      <c r="G33" s="50"/>
      <c r="H33" s="50"/>
      <c r="I33" s="50"/>
    </row>
    <row r="34" spans="1:9" ht="12.75">
      <c r="A34" s="39"/>
      <c r="B34" s="50" t="s">
        <v>197</v>
      </c>
      <c r="C34" s="50"/>
      <c r="D34" s="50"/>
      <c r="E34" s="50"/>
      <c r="F34" s="50"/>
      <c r="G34" s="50"/>
      <c r="H34" s="50"/>
      <c r="I34" s="50"/>
    </row>
    <row r="35" spans="1:9" ht="12.75">
      <c r="A35" s="39"/>
      <c r="B35" s="50" t="s">
        <v>198</v>
      </c>
      <c r="C35" s="50"/>
      <c r="D35" s="50"/>
      <c r="E35" s="50"/>
      <c r="F35" s="50"/>
      <c r="G35" s="50"/>
      <c r="H35" s="50"/>
      <c r="I35" s="50"/>
    </row>
    <row r="36" spans="2:9" ht="12.75">
      <c r="B36" s="50"/>
      <c r="C36" s="50"/>
      <c r="D36" s="50"/>
      <c r="E36" s="50"/>
      <c r="F36" s="50"/>
      <c r="G36" s="50"/>
      <c r="H36" s="50"/>
      <c r="I36" s="50"/>
    </row>
    <row r="37" spans="1:9" ht="12.75">
      <c r="A37" s="39" t="s">
        <v>20</v>
      </c>
      <c r="B37" s="65" t="s">
        <v>109</v>
      </c>
      <c r="C37" s="50"/>
      <c r="D37" s="50"/>
      <c r="E37" s="50"/>
      <c r="F37" s="50"/>
      <c r="G37" s="50"/>
      <c r="H37" s="50"/>
      <c r="I37" s="50"/>
    </row>
    <row r="39" ht="12.75">
      <c r="B39" s="1" t="s">
        <v>110</v>
      </c>
    </row>
    <row r="41" spans="1:2" ht="12.75">
      <c r="A41" s="39" t="s">
        <v>36</v>
      </c>
      <c r="B41" s="5" t="s">
        <v>111</v>
      </c>
    </row>
    <row r="43" ht="12.75">
      <c r="B43" s="1" t="s">
        <v>113</v>
      </c>
    </row>
    <row r="44" ht="12.75">
      <c r="B44" s="1" t="s">
        <v>114</v>
      </c>
    </row>
    <row r="46" spans="1:2" ht="12.75">
      <c r="A46" s="39" t="s">
        <v>37</v>
      </c>
      <c r="B46" s="65" t="s">
        <v>112</v>
      </c>
    </row>
    <row r="51" spans="1:2" ht="12.75">
      <c r="A51" s="39" t="s">
        <v>38</v>
      </c>
      <c r="B51" s="5" t="s">
        <v>39</v>
      </c>
    </row>
    <row r="55" ht="12.75">
      <c r="I55" s="98" t="s">
        <v>224</v>
      </c>
    </row>
    <row r="56" spans="1:9" ht="12.75">
      <c r="A56" s="39" t="s">
        <v>40</v>
      </c>
      <c r="B56" s="65" t="s">
        <v>41</v>
      </c>
      <c r="C56" s="50"/>
      <c r="D56" s="50"/>
      <c r="E56" s="50"/>
      <c r="F56" s="50"/>
      <c r="G56" s="50"/>
      <c r="H56" s="50"/>
      <c r="I56" s="50"/>
    </row>
    <row r="57" spans="1:9" ht="12.75">
      <c r="A57" s="39"/>
      <c r="B57" s="65"/>
      <c r="C57" s="50"/>
      <c r="D57" s="50"/>
      <c r="E57" s="50"/>
      <c r="F57" s="50"/>
      <c r="G57" s="50"/>
      <c r="H57" s="50"/>
      <c r="I57" s="50"/>
    </row>
    <row r="58" spans="2:9" ht="12.75">
      <c r="B58" s="50" t="s">
        <v>143</v>
      </c>
      <c r="C58" s="50"/>
      <c r="D58" s="50"/>
      <c r="E58" s="50"/>
      <c r="F58" s="50"/>
      <c r="G58" s="50"/>
      <c r="H58" s="50"/>
      <c r="I58" s="50"/>
    </row>
    <row r="59" spans="2:9" ht="12.75">
      <c r="B59" s="82"/>
      <c r="C59" s="50"/>
      <c r="D59" s="81"/>
      <c r="E59" s="81"/>
      <c r="F59" s="81"/>
      <c r="G59" s="83"/>
      <c r="H59" s="83"/>
      <c r="I59" s="51"/>
    </row>
    <row r="60" spans="2:9" ht="12.75">
      <c r="B60" s="82"/>
      <c r="C60" s="50"/>
      <c r="D60" s="81"/>
      <c r="E60" s="51"/>
      <c r="F60" s="51"/>
      <c r="G60" s="81"/>
      <c r="H60" s="83"/>
      <c r="I60" s="81" t="s">
        <v>182</v>
      </c>
    </row>
    <row r="61" spans="2:9" ht="12.75">
      <c r="B61" s="82"/>
      <c r="C61" s="50"/>
      <c r="D61" s="81"/>
      <c r="E61" s="81"/>
      <c r="F61" s="51"/>
      <c r="G61" s="81"/>
      <c r="H61" s="83"/>
      <c r="I61" s="81" t="s">
        <v>152</v>
      </c>
    </row>
    <row r="62" spans="2:9" ht="12.75">
      <c r="B62" s="82"/>
      <c r="C62" s="50"/>
      <c r="D62" s="50"/>
      <c r="E62" s="81" t="s">
        <v>200</v>
      </c>
      <c r="F62" s="81"/>
      <c r="G62" s="51" t="s">
        <v>186</v>
      </c>
      <c r="H62" s="83"/>
      <c r="I62" s="81" t="s">
        <v>153</v>
      </c>
    </row>
    <row r="63" spans="2:9" ht="12.75">
      <c r="B63" s="82"/>
      <c r="C63" s="50"/>
      <c r="D63" s="50"/>
      <c r="E63" s="84" t="s">
        <v>199</v>
      </c>
      <c r="F63" s="85" t="s">
        <v>201</v>
      </c>
      <c r="G63" s="85" t="s">
        <v>202</v>
      </c>
      <c r="H63" s="85" t="s">
        <v>144</v>
      </c>
      <c r="I63" s="85" t="s">
        <v>172</v>
      </c>
    </row>
    <row r="64" spans="2:9" ht="12.75">
      <c r="B64" s="82"/>
      <c r="C64" s="50"/>
      <c r="D64" s="50"/>
      <c r="E64" s="81" t="s">
        <v>3</v>
      </c>
      <c r="F64" s="81" t="s">
        <v>3</v>
      </c>
      <c r="G64" s="81" t="s">
        <v>3</v>
      </c>
      <c r="H64" s="81" t="s">
        <v>3</v>
      </c>
      <c r="I64" s="81" t="s">
        <v>3</v>
      </c>
    </row>
    <row r="65" spans="2:9" ht="12.75">
      <c r="B65" s="82"/>
      <c r="C65" s="50"/>
      <c r="D65" s="50"/>
      <c r="E65" s="86"/>
      <c r="F65" s="82"/>
      <c r="G65" s="87"/>
      <c r="H65" s="88"/>
      <c r="I65" s="88"/>
    </row>
    <row r="66" spans="2:9" ht="12.75">
      <c r="B66" s="82" t="s">
        <v>145</v>
      </c>
      <c r="C66" s="50"/>
      <c r="D66" s="50"/>
      <c r="E66" s="89">
        <v>10425</v>
      </c>
      <c r="F66" s="89">
        <v>2633</v>
      </c>
      <c r="G66" s="89">
        <v>0</v>
      </c>
      <c r="H66" s="89">
        <v>0</v>
      </c>
      <c r="I66" s="89">
        <f>SUM(E66:H66)</f>
        <v>13058</v>
      </c>
    </row>
    <row r="67" spans="2:9" ht="12.75">
      <c r="B67" s="82" t="s">
        <v>146</v>
      </c>
      <c r="C67" s="50"/>
      <c r="D67" s="50"/>
      <c r="E67" s="90">
        <v>83</v>
      </c>
      <c r="F67" s="90">
        <v>0</v>
      </c>
      <c r="G67" s="90">
        <v>0</v>
      </c>
      <c r="H67" s="89">
        <f>-E67</f>
        <v>-83</v>
      </c>
      <c r="I67" s="89">
        <f>SUM(E67:H67)</f>
        <v>0</v>
      </c>
    </row>
    <row r="68" spans="2:9" ht="13.5" thickBot="1">
      <c r="B68" s="82"/>
      <c r="C68" s="50"/>
      <c r="D68" s="50"/>
      <c r="E68" s="67">
        <f>SUM(E66:E67)</f>
        <v>10508</v>
      </c>
      <c r="F68" s="67">
        <f>SUM(F66:F67)</f>
        <v>2633</v>
      </c>
      <c r="G68" s="67">
        <f>SUM(G66:G67)</f>
        <v>0</v>
      </c>
      <c r="H68" s="67">
        <f>SUM(H66:H67)</f>
        <v>-83</v>
      </c>
      <c r="I68" s="91">
        <f>SUM(E68:H68)</f>
        <v>13058</v>
      </c>
    </row>
    <row r="69" spans="2:9" ht="13.5" thickTop="1">
      <c r="B69" s="82" t="s">
        <v>150</v>
      </c>
      <c r="C69" s="50"/>
      <c r="D69" s="50"/>
      <c r="E69" s="71"/>
      <c r="F69" s="71"/>
      <c r="G69" s="71"/>
      <c r="H69" s="71"/>
      <c r="I69" s="71">
        <v>46</v>
      </c>
    </row>
    <row r="70" spans="2:9" ht="13.5" thickBot="1">
      <c r="B70" s="82" t="s">
        <v>147</v>
      </c>
      <c r="C70" s="50"/>
      <c r="D70" s="50"/>
      <c r="E70" s="71"/>
      <c r="F70" s="71"/>
      <c r="G70" s="71"/>
      <c r="H70" s="71"/>
      <c r="I70" s="67">
        <f>SUM(I68:I69)</f>
        <v>13104</v>
      </c>
    </row>
    <row r="71" spans="2:9" ht="13.5" thickTop="1">
      <c r="B71" s="82"/>
      <c r="C71" s="50"/>
      <c r="D71" s="50"/>
      <c r="E71" s="89"/>
      <c r="F71" s="89"/>
      <c r="G71" s="89"/>
      <c r="H71" s="92"/>
      <c r="I71" s="89"/>
    </row>
    <row r="72" spans="2:9" ht="12.75">
      <c r="B72" s="82"/>
      <c r="C72" s="50"/>
      <c r="D72" s="89"/>
      <c r="E72" s="89"/>
      <c r="F72" s="71"/>
      <c r="G72" s="89"/>
      <c r="H72" s="92"/>
      <c r="I72" s="89"/>
    </row>
    <row r="73" spans="2:9" ht="12.75">
      <c r="B73" s="82" t="s">
        <v>148</v>
      </c>
      <c r="C73" s="50"/>
      <c r="D73" s="89"/>
      <c r="E73" s="89">
        <v>2457</v>
      </c>
      <c r="F73" s="89">
        <v>523</v>
      </c>
      <c r="G73" s="89">
        <v>85</v>
      </c>
      <c r="H73" s="89">
        <v>-34</v>
      </c>
      <c r="I73" s="89">
        <f>SUM(D73:H73)</f>
        <v>3031</v>
      </c>
    </row>
    <row r="74" spans="2:9" ht="12.75">
      <c r="B74" s="82" t="s">
        <v>149</v>
      </c>
      <c r="C74" s="50"/>
      <c r="D74" s="89"/>
      <c r="E74" s="89"/>
      <c r="F74" s="89"/>
      <c r="G74" s="89"/>
      <c r="H74" s="92"/>
      <c r="I74" s="89">
        <f>'IS'!F24</f>
        <v>-12</v>
      </c>
    </row>
    <row r="75" spans="2:9" ht="12.75">
      <c r="B75" s="82" t="s">
        <v>150</v>
      </c>
      <c r="C75" s="50"/>
      <c r="D75" s="48"/>
      <c r="E75" s="48"/>
      <c r="F75" s="48"/>
      <c r="G75" s="48"/>
      <c r="H75" s="93"/>
      <c r="I75" s="90">
        <v>137</v>
      </c>
    </row>
    <row r="76" spans="2:9" ht="12.75">
      <c r="B76" s="82" t="s">
        <v>16</v>
      </c>
      <c r="C76" s="50"/>
      <c r="D76" s="48"/>
      <c r="E76" s="48"/>
      <c r="F76" s="48"/>
      <c r="G76" s="48"/>
      <c r="H76" s="93"/>
      <c r="I76" s="89">
        <f>SUM(I73:I75)</f>
        <v>3156</v>
      </c>
    </row>
    <row r="77" spans="2:9" ht="12.75">
      <c r="B77" s="82" t="s">
        <v>6</v>
      </c>
      <c r="C77" s="50"/>
      <c r="D77" s="48"/>
      <c r="E77" s="48"/>
      <c r="F77" s="48"/>
      <c r="G77" s="48"/>
      <c r="H77" s="93"/>
      <c r="I77" s="90">
        <f>'IS'!F28</f>
        <v>-667</v>
      </c>
    </row>
    <row r="78" spans="2:9" ht="12.75">
      <c r="B78" s="82" t="s">
        <v>151</v>
      </c>
      <c r="C78" s="50"/>
      <c r="D78" s="48"/>
      <c r="E78" s="48"/>
      <c r="F78" s="48"/>
      <c r="G78" s="48"/>
      <c r="H78" s="93"/>
      <c r="I78" s="89">
        <f>SUM(I76:I77)</f>
        <v>2489</v>
      </c>
    </row>
    <row r="79" spans="2:9" ht="12.75">
      <c r="B79" s="82" t="s">
        <v>60</v>
      </c>
      <c r="C79" s="50"/>
      <c r="D79" s="48"/>
      <c r="E79" s="48"/>
      <c r="F79" s="48"/>
      <c r="G79" s="48"/>
      <c r="H79" s="93"/>
      <c r="I79" s="90">
        <f>'IS'!F32</f>
        <v>0</v>
      </c>
    </row>
    <row r="80" spans="2:9" ht="13.5" thickBot="1">
      <c r="B80" s="50" t="s">
        <v>180</v>
      </c>
      <c r="C80" s="50"/>
      <c r="D80" s="48"/>
      <c r="E80" s="48"/>
      <c r="F80" s="48"/>
      <c r="G80" s="48"/>
      <c r="H80" s="93"/>
      <c r="I80" s="67">
        <f>SUM(I78:I79)</f>
        <v>2489</v>
      </c>
    </row>
    <row r="81" ht="13.5" thickTop="1"/>
    <row r="82" spans="1:2" ht="12.75">
      <c r="A82" s="39" t="s">
        <v>22</v>
      </c>
      <c r="B82" s="5" t="s">
        <v>21</v>
      </c>
    </row>
    <row r="88" spans="1:4" ht="12.75">
      <c r="A88" s="39" t="s">
        <v>23</v>
      </c>
      <c r="B88" s="65" t="s">
        <v>24</v>
      </c>
      <c r="C88" s="50"/>
      <c r="D88" s="50"/>
    </row>
    <row r="98" spans="1:2" ht="12.75">
      <c r="A98" s="39" t="s">
        <v>25</v>
      </c>
      <c r="B98" s="5" t="s">
        <v>56</v>
      </c>
    </row>
    <row r="103" spans="1:4" ht="12.75">
      <c r="A103" s="94" t="s">
        <v>26</v>
      </c>
      <c r="B103" s="65" t="s">
        <v>115</v>
      </c>
      <c r="C103" s="50"/>
      <c r="D103" s="50"/>
    </row>
    <row r="108" spans="2:4" ht="12.75">
      <c r="B108" s="50"/>
      <c r="C108" s="50"/>
      <c r="D108" s="50"/>
    </row>
    <row r="109" spans="1:4" ht="12.75">
      <c r="A109" s="39" t="s">
        <v>27</v>
      </c>
      <c r="B109" s="65" t="s">
        <v>117</v>
      </c>
      <c r="C109" s="50"/>
      <c r="D109" s="50"/>
    </row>
    <row r="111" ht="12.75">
      <c r="B111" s="1" t="s">
        <v>219</v>
      </c>
    </row>
    <row r="114" ht="12.75">
      <c r="F114" s="2" t="s">
        <v>3</v>
      </c>
    </row>
    <row r="115" ht="12.75">
      <c r="F115" s="2"/>
    </row>
    <row r="116" ht="12.75">
      <c r="B116" s="1" t="s">
        <v>218</v>
      </c>
    </row>
    <row r="117" spans="2:9" ht="13.5" thickBot="1">
      <c r="B117" s="1" t="s">
        <v>75</v>
      </c>
      <c r="F117" s="95">
        <v>5458</v>
      </c>
      <c r="I117" s="98" t="s">
        <v>225</v>
      </c>
    </row>
    <row r="118" spans="1:7" ht="13.5" thickTop="1">
      <c r="A118" s="96"/>
      <c r="B118" s="50"/>
      <c r="C118" s="50"/>
      <c r="D118" s="50"/>
      <c r="E118" s="50"/>
      <c r="F118" s="50"/>
      <c r="G118" s="50"/>
    </row>
    <row r="119" spans="1:7" ht="12.75" hidden="1">
      <c r="A119" s="96"/>
      <c r="B119" s="50"/>
      <c r="C119" s="50"/>
      <c r="D119" s="50"/>
      <c r="E119" s="50"/>
      <c r="F119" s="51" t="s">
        <v>3</v>
      </c>
      <c r="G119" s="50"/>
    </row>
    <row r="120" spans="1:7" ht="12.75" hidden="1">
      <c r="A120" s="96"/>
      <c r="B120" s="50" t="s">
        <v>75</v>
      </c>
      <c r="C120" s="50"/>
      <c r="D120" s="50"/>
      <c r="E120" s="50"/>
      <c r="F120" s="50"/>
      <c r="G120" s="50"/>
    </row>
    <row r="121" spans="1:7" ht="12.75" hidden="1">
      <c r="A121" s="96"/>
      <c r="B121" s="68" t="s">
        <v>132</v>
      </c>
      <c r="C121" s="50"/>
      <c r="D121" s="50"/>
      <c r="E121" s="50"/>
      <c r="F121" s="52">
        <v>1300</v>
      </c>
      <c r="G121" s="50"/>
    </row>
    <row r="122" spans="1:7" ht="12.75" hidden="1">
      <c r="A122" s="96"/>
      <c r="B122" s="50"/>
      <c r="C122" s="50"/>
      <c r="D122" s="50"/>
      <c r="E122" s="50"/>
      <c r="F122" s="50"/>
      <c r="G122" s="50"/>
    </row>
    <row r="123" spans="1:7" ht="12.75">
      <c r="A123" s="94" t="s">
        <v>29</v>
      </c>
      <c r="B123" s="65" t="s">
        <v>28</v>
      </c>
      <c r="C123" s="50"/>
      <c r="D123" s="50"/>
      <c r="E123" s="50"/>
      <c r="F123" s="50"/>
      <c r="G123" s="50"/>
    </row>
    <row r="124" spans="2:6" ht="12.75">
      <c r="B124" s="50"/>
      <c r="C124" s="50"/>
      <c r="D124" s="50"/>
      <c r="E124" s="50"/>
      <c r="F124" s="50"/>
    </row>
    <row r="130" ht="12.75">
      <c r="B130" s="5"/>
    </row>
    <row r="131" spans="1:2" s="50" customFormat="1" ht="12.75">
      <c r="A131" s="94" t="s">
        <v>30</v>
      </c>
      <c r="B131" s="65" t="s">
        <v>116</v>
      </c>
    </row>
    <row r="143" spans="1:2" ht="12.75">
      <c r="A143" s="39" t="s">
        <v>32</v>
      </c>
      <c r="B143" s="5" t="s">
        <v>31</v>
      </c>
    </row>
    <row r="148" spans="2:6" ht="12.75">
      <c r="B148" s="50"/>
      <c r="C148" s="50"/>
      <c r="D148" s="50"/>
      <c r="E148" s="50"/>
      <c r="F148" s="50"/>
    </row>
    <row r="149" spans="1:6" ht="12.75">
      <c r="A149" s="39" t="s">
        <v>42</v>
      </c>
      <c r="B149" s="65" t="s">
        <v>131</v>
      </c>
      <c r="C149" s="50"/>
      <c r="D149" s="50"/>
      <c r="E149" s="50"/>
      <c r="F149" s="50"/>
    </row>
    <row r="150" spans="2:6" ht="12.75">
      <c r="B150" s="50"/>
      <c r="C150" s="50"/>
      <c r="D150" s="50"/>
      <c r="E150" s="50"/>
      <c r="F150" s="50"/>
    </row>
    <row r="154" spans="1:2" ht="12.75">
      <c r="A154" s="39" t="s">
        <v>43</v>
      </c>
      <c r="B154" s="5" t="s">
        <v>6</v>
      </c>
    </row>
    <row r="155" spans="1:8" ht="12.75">
      <c r="A155" s="1"/>
      <c r="F155" s="2"/>
      <c r="H155" s="2"/>
    </row>
    <row r="156" spans="6:8" ht="12.75">
      <c r="F156" s="35" t="s">
        <v>87</v>
      </c>
      <c r="H156" s="35" t="s">
        <v>87</v>
      </c>
    </row>
    <row r="157" spans="6:8" ht="12.75">
      <c r="F157" s="35" t="s">
        <v>2</v>
      </c>
      <c r="H157" s="35" t="s">
        <v>4</v>
      </c>
    </row>
    <row r="158" spans="6:8" ht="12.75">
      <c r="F158" s="35" t="s">
        <v>172</v>
      </c>
      <c r="H158" s="35" t="s">
        <v>172</v>
      </c>
    </row>
    <row r="159" spans="6:8" ht="12.75">
      <c r="F159" s="2" t="s">
        <v>3</v>
      </c>
      <c r="H159" s="2" t="s">
        <v>3</v>
      </c>
    </row>
    <row r="160" ht="12.75">
      <c r="B160" s="1" t="s">
        <v>118</v>
      </c>
    </row>
    <row r="162" spans="2:8" ht="12.75">
      <c r="B162" s="50" t="s">
        <v>120</v>
      </c>
      <c r="C162" s="50"/>
      <c r="D162" s="50"/>
      <c r="E162" s="50"/>
      <c r="F162" s="52"/>
      <c r="G162" s="52"/>
      <c r="H162" s="52"/>
    </row>
    <row r="163" spans="2:8" ht="12.75" customHeight="1" hidden="1">
      <c r="B163" s="50"/>
      <c r="C163" s="50"/>
      <c r="D163" s="50"/>
      <c r="E163" s="50"/>
      <c r="F163" s="52"/>
      <c r="G163" s="52"/>
      <c r="H163" s="52"/>
    </row>
    <row r="164" spans="2:8" ht="12.75">
      <c r="B164" s="68" t="s">
        <v>154</v>
      </c>
      <c r="C164" s="50"/>
      <c r="D164" s="50"/>
      <c r="E164" s="50"/>
      <c r="F164" s="52">
        <v>701</v>
      </c>
      <c r="G164" s="52"/>
      <c r="H164" s="52">
        <v>701</v>
      </c>
    </row>
    <row r="165" spans="2:8" ht="12.75">
      <c r="B165" s="68" t="s">
        <v>155</v>
      </c>
      <c r="C165" s="50"/>
      <c r="D165" s="50"/>
      <c r="E165" s="50"/>
      <c r="F165" s="66">
        <v>-34</v>
      </c>
      <c r="G165" s="52"/>
      <c r="H165" s="66">
        <v>-34</v>
      </c>
    </row>
    <row r="166" spans="2:8" ht="12.75">
      <c r="B166" s="50"/>
      <c r="C166" s="50"/>
      <c r="D166" s="50"/>
      <c r="E166" s="50"/>
      <c r="F166" s="75">
        <f>SUM(F164:F165)</f>
        <v>667</v>
      </c>
      <c r="G166" s="52"/>
      <c r="H166" s="75">
        <f>SUM(H164:H165)</f>
        <v>667</v>
      </c>
    </row>
    <row r="167" spans="2:8" ht="12.75">
      <c r="B167" s="50" t="s">
        <v>156</v>
      </c>
      <c r="C167" s="50"/>
      <c r="D167" s="50"/>
      <c r="E167" s="50"/>
      <c r="F167" s="75"/>
      <c r="G167" s="52"/>
      <c r="H167" s="75"/>
    </row>
    <row r="168" spans="2:8" ht="12.75">
      <c r="B168" s="68" t="s">
        <v>154</v>
      </c>
      <c r="C168" s="50"/>
      <c r="D168" s="50"/>
      <c r="E168" s="50"/>
      <c r="F168" s="52">
        <f>D168+E168</f>
        <v>0</v>
      </c>
      <c r="G168" s="52"/>
      <c r="H168" s="75">
        <v>0</v>
      </c>
    </row>
    <row r="169" spans="2:8" ht="12.75">
      <c r="B169" s="68" t="s">
        <v>155</v>
      </c>
      <c r="C169" s="50"/>
      <c r="D169" s="50"/>
      <c r="E169" s="50"/>
      <c r="F169" s="52">
        <f>D169+E169</f>
        <v>0</v>
      </c>
      <c r="G169" s="52"/>
      <c r="H169" s="75">
        <v>0</v>
      </c>
    </row>
    <row r="170" spans="2:8" ht="13.5" thickBot="1">
      <c r="B170" s="50" t="s">
        <v>119</v>
      </c>
      <c r="C170" s="50"/>
      <c r="D170" s="50"/>
      <c r="E170" s="50"/>
      <c r="F170" s="67">
        <f>SUM(F166:F169)</f>
        <v>667</v>
      </c>
      <c r="G170" s="52"/>
      <c r="H170" s="67">
        <f>SUM(H166:H169)</f>
        <v>667</v>
      </c>
    </row>
    <row r="171" ht="13.5" thickTop="1"/>
    <row r="172" ht="12.75">
      <c r="B172" s="1" t="s">
        <v>160</v>
      </c>
    </row>
    <row r="174" spans="6:8" ht="12.75">
      <c r="F174" s="35" t="s">
        <v>87</v>
      </c>
      <c r="H174" s="35" t="s">
        <v>87</v>
      </c>
    </row>
    <row r="175" spans="6:8" ht="12.75">
      <c r="F175" s="35" t="s">
        <v>2</v>
      </c>
      <c r="H175" s="35" t="s">
        <v>4</v>
      </c>
    </row>
    <row r="176" spans="6:8" ht="12.75">
      <c r="F176" s="35" t="s">
        <v>172</v>
      </c>
      <c r="H176" s="35" t="s">
        <v>172</v>
      </c>
    </row>
    <row r="177" spans="6:8" ht="12.75">
      <c r="F177" s="2" t="s">
        <v>3</v>
      </c>
      <c r="H177" s="2" t="s">
        <v>3</v>
      </c>
    </row>
    <row r="179" spans="2:8" ht="12.75">
      <c r="B179" s="1" t="s">
        <v>157</v>
      </c>
      <c r="D179" s="50"/>
      <c r="E179" s="50"/>
      <c r="F179" s="52">
        <f>'IS'!B26*28%</f>
        <v>884</v>
      </c>
      <c r="G179" s="52"/>
      <c r="H179" s="52">
        <f>'IS'!F26*28%</f>
        <v>884</v>
      </c>
    </row>
    <row r="180" spans="2:8" ht="12.75">
      <c r="B180" s="1" t="s">
        <v>158</v>
      </c>
      <c r="D180" s="50"/>
      <c r="E180" s="50"/>
      <c r="F180" s="52">
        <v>13</v>
      </c>
      <c r="G180" s="52"/>
      <c r="H180" s="52">
        <v>13</v>
      </c>
    </row>
    <row r="181" spans="2:8" ht="12.75" hidden="1">
      <c r="B181" s="1" t="s">
        <v>159</v>
      </c>
      <c r="D181" s="50"/>
      <c r="E181" s="50"/>
      <c r="F181" s="52"/>
      <c r="G181" s="52"/>
      <c r="H181" s="52"/>
    </row>
    <row r="182" spans="2:8" ht="12.75">
      <c r="B182" s="1" t="s">
        <v>121</v>
      </c>
      <c r="D182" s="50"/>
      <c r="E182" s="50"/>
      <c r="F182" s="52">
        <v>-150</v>
      </c>
      <c r="G182" s="52"/>
      <c r="H182" s="52">
        <v>-150</v>
      </c>
    </row>
    <row r="183" spans="2:8" ht="12.75">
      <c r="B183" s="1" t="s">
        <v>183</v>
      </c>
      <c r="D183" s="50"/>
      <c r="E183" s="50"/>
      <c r="F183" s="52">
        <v>-80</v>
      </c>
      <c r="G183" s="52"/>
      <c r="H183" s="52">
        <v>-80</v>
      </c>
    </row>
    <row r="184" spans="2:8" ht="12.75">
      <c r="B184" s="50" t="s">
        <v>156</v>
      </c>
      <c r="D184" s="50"/>
      <c r="E184" s="50"/>
      <c r="F184" s="52"/>
      <c r="G184" s="52"/>
      <c r="H184" s="52"/>
    </row>
    <row r="185" spans="2:9" ht="13.5" thickBot="1">
      <c r="B185" s="50" t="s">
        <v>119</v>
      </c>
      <c r="D185" s="50"/>
      <c r="E185" s="50"/>
      <c r="F185" s="54">
        <f>SUM(F179:F184)</f>
        <v>667</v>
      </c>
      <c r="G185" s="52"/>
      <c r="H185" s="54">
        <f>SUM(H179:H184)</f>
        <v>667</v>
      </c>
      <c r="I185" s="98" t="s">
        <v>226</v>
      </c>
    </row>
    <row r="186" spans="6:8" ht="13.5" thickTop="1">
      <c r="F186" s="42"/>
      <c r="G186" s="42"/>
      <c r="H186" s="42"/>
    </row>
    <row r="187" spans="1:4" ht="12.75">
      <c r="A187" s="39" t="s">
        <v>44</v>
      </c>
      <c r="B187" s="65" t="s">
        <v>57</v>
      </c>
      <c r="C187" s="50"/>
      <c r="D187" s="50"/>
    </row>
    <row r="193" spans="6:8" ht="12.75">
      <c r="F193" s="35" t="s">
        <v>87</v>
      </c>
      <c r="H193" s="35" t="s">
        <v>87</v>
      </c>
    </row>
    <row r="194" spans="6:8" ht="12.75">
      <c r="F194" s="35" t="s">
        <v>2</v>
      </c>
      <c r="H194" s="35" t="s">
        <v>4</v>
      </c>
    </row>
    <row r="195" spans="6:8" ht="12.75">
      <c r="F195" s="35" t="s">
        <v>172</v>
      </c>
      <c r="H195" s="35" t="s">
        <v>172</v>
      </c>
    </row>
    <row r="196" spans="6:8" ht="12.75">
      <c r="F196" s="2" t="s">
        <v>3</v>
      </c>
      <c r="H196" s="2" t="s">
        <v>3</v>
      </c>
    </row>
    <row r="198" spans="2:8" ht="13.5" thickBot="1">
      <c r="B198" s="1" t="s">
        <v>217</v>
      </c>
      <c r="F198" s="80">
        <v>5</v>
      </c>
      <c r="H198" s="80">
        <f>F198</f>
        <v>5</v>
      </c>
    </row>
    <row r="199" ht="13.5" thickTop="1"/>
    <row r="202" spans="1:5" ht="12.75">
      <c r="A202" s="94" t="s">
        <v>46</v>
      </c>
      <c r="B202" s="65" t="s">
        <v>45</v>
      </c>
      <c r="C202" s="50"/>
      <c r="D202" s="50"/>
      <c r="E202" s="50"/>
    </row>
    <row r="207" ht="12.75">
      <c r="B207" s="1" t="s">
        <v>212</v>
      </c>
    </row>
    <row r="209" spans="6:8" ht="12.75">
      <c r="F209" s="35" t="s">
        <v>87</v>
      </c>
      <c r="H209" s="35" t="s">
        <v>87</v>
      </c>
    </row>
    <row r="210" spans="6:8" ht="12.75">
      <c r="F210" s="35" t="s">
        <v>2</v>
      </c>
      <c r="H210" s="35" t="s">
        <v>4</v>
      </c>
    </row>
    <row r="211" spans="6:8" ht="12.75">
      <c r="F211" s="35" t="s">
        <v>172</v>
      </c>
      <c r="H211" s="35" t="s">
        <v>172</v>
      </c>
    </row>
    <row r="212" spans="6:8" ht="12.75">
      <c r="F212" s="2" t="s">
        <v>3</v>
      </c>
      <c r="H212" s="2" t="s">
        <v>3</v>
      </c>
    </row>
    <row r="214" ht="12.75">
      <c r="B214" s="1" t="s">
        <v>213</v>
      </c>
    </row>
    <row r="215" spans="2:8" ht="12.75">
      <c r="B215" s="74" t="s">
        <v>214</v>
      </c>
      <c r="F215" s="1">
        <f>'BS'!B17</f>
        <v>266</v>
      </c>
      <c r="H215" s="1">
        <f>'BS'!D17</f>
        <v>266</v>
      </c>
    </row>
    <row r="216" spans="2:8" ht="12.75">
      <c r="B216" s="74" t="s">
        <v>215</v>
      </c>
      <c r="F216" s="50">
        <f>F215</f>
        <v>266</v>
      </c>
      <c r="G216" s="50"/>
      <c r="H216" s="50">
        <f>H215</f>
        <v>266</v>
      </c>
    </row>
    <row r="217" spans="2:8" ht="12.75">
      <c r="B217" s="74" t="s">
        <v>216</v>
      </c>
      <c r="F217" s="50">
        <v>294</v>
      </c>
      <c r="G217" s="50"/>
      <c r="H217" s="50">
        <v>294</v>
      </c>
    </row>
    <row r="220" spans="1:4" ht="12.75">
      <c r="A220" s="39" t="s">
        <v>48</v>
      </c>
      <c r="B220" s="65" t="s">
        <v>47</v>
      </c>
      <c r="C220" s="50"/>
      <c r="D220" s="50"/>
    </row>
    <row r="241" ht="12.75">
      <c r="I241" s="98" t="s">
        <v>227</v>
      </c>
    </row>
    <row r="243" spans="1:7" ht="12.75">
      <c r="A243" s="39" t="s">
        <v>50</v>
      </c>
      <c r="B243" s="65" t="s">
        <v>49</v>
      </c>
      <c r="C243" s="50"/>
      <c r="D243" s="50"/>
      <c r="E243" s="50"/>
      <c r="F243" s="50"/>
      <c r="G243" s="50"/>
    </row>
    <row r="244" spans="2:7" ht="12.75">
      <c r="B244" s="50"/>
      <c r="C244" s="50"/>
      <c r="D244" s="50"/>
      <c r="E244" s="50"/>
      <c r="F244" s="50"/>
      <c r="G244" s="50"/>
    </row>
    <row r="245" spans="2:8" ht="12.75">
      <c r="B245" s="50"/>
      <c r="C245" s="50"/>
      <c r="D245" s="51" t="s">
        <v>122</v>
      </c>
      <c r="E245" s="51"/>
      <c r="F245" s="51" t="s">
        <v>123</v>
      </c>
      <c r="G245" s="51"/>
      <c r="H245" s="51" t="s">
        <v>14</v>
      </c>
    </row>
    <row r="246" spans="2:8" ht="12.75">
      <c r="B246" s="50" t="s">
        <v>126</v>
      </c>
      <c r="C246" s="50"/>
      <c r="D246" s="51" t="s">
        <v>3</v>
      </c>
      <c r="E246" s="50"/>
      <c r="F246" s="51" t="s">
        <v>3</v>
      </c>
      <c r="G246" s="50"/>
      <c r="H246" s="51" t="s">
        <v>3</v>
      </c>
    </row>
    <row r="247" spans="2:8" ht="12.75">
      <c r="B247" s="50"/>
      <c r="C247" s="50"/>
      <c r="D247" s="50"/>
      <c r="E247" s="50"/>
      <c r="F247" s="50"/>
      <c r="G247" s="50"/>
      <c r="H247" s="50"/>
    </row>
    <row r="248" spans="2:8" ht="12.75">
      <c r="B248" s="79" t="s">
        <v>127</v>
      </c>
      <c r="C248" s="50"/>
      <c r="D248" s="52"/>
      <c r="E248" s="52"/>
      <c r="F248" s="52"/>
      <c r="G248" s="52"/>
      <c r="H248" s="52"/>
    </row>
    <row r="249" spans="2:8" ht="12.75">
      <c r="B249" s="50" t="s">
        <v>124</v>
      </c>
      <c r="C249" s="50"/>
      <c r="D249" s="52">
        <v>257</v>
      </c>
      <c r="E249" s="52"/>
      <c r="F249" s="52">
        <v>0</v>
      </c>
      <c r="G249" s="52"/>
      <c r="H249" s="52">
        <f>SUM(D249:F249)</f>
        <v>257</v>
      </c>
    </row>
    <row r="250" spans="2:8" ht="12.75">
      <c r="B250" s="50" t="s">
        <v>125</v>
      </c>
      <c r="C250" s="50"/>
      <c r="D250" s="53">
        <f>SUM(D249:D249)</f>
        <v>257</v>
      </c>
      <c r="E250" s="52"/>
      <c r="F250" s="53">
        <f>SUM(F249:F249)</f>
        <v>0</v>
      </c>
      <c r="G250" s="52"/>
      <c r="H250" s="53">
        <f>SUM(H249:H249)</f>
        <v>257</v>
      </c>
    </row>
    <row r="251" spans="2:8" ht="12.75">
      <c r="B251" s="50"/>
      <c r="C251" s="50"/>
      <c r="D251" s="52"/>
      <c r="E251" s="52"/>
      <c r="F251" s="52"/>
      <c r="G251" s="52"/>
      <c r="H251" s="52"/>
    </row>
    <row r="252" spans="2:8" ht="12.75">
      <c r="B252" s="79" t="s">
        <v>128</v>
      </c>
      <c r="C252" s="50"/>
      <c r="D252" s="52"/>
      <c r="E252" s="52"/>
      <c r="F252" s="52"/>
      <c r="G252" s="52"/>
      <c r="H252" s="52"/>
    </row>
    <row r="253" spans="2:8" ht="12.75">
      <c r="B253" s="50" t="s">
        <v>124</v>
      </c>
      <c r="C253" s="50"/>
      <c r="D253" s="52">
        <v>565</v>
      </c>
      <c r="E253" s="52"/>
      <c r="F253" s="52">
        <v>0</v>
      </c>
      <c r="G253" s="52"/>
      <c r="H253" s="52">
        <f>SUM(D253:F253)</f>
        <v>565</v>
      </c>
    </row>
    <row r="254" spans="2:8" ht="12.75">
      <c r="B254" s="50" t="s">
        <v>125</v>
      </c>
      <c r="C254" s="50"/>
      <c r="D254" s="53">
        <f>SUM(D253:D253)</f>
        <v>565</v>
      </c>
      <c r="E254" s="52"/>
      <c r="F254" s="53">
        <f>SUM(F252:F253)</f>
        <v>0</v>
      </c>
      <c r="G254" s="52"/>
      <c r="H254" s="53">
        <f>SUM(H252:H253)</f>
        <v>565</v>
      </c>
    </row>
    <row r="255" spans="2:8" ht="12.75">
      <c r="B255" s="50"/>
      <c r="C255" s="50"/>
      <c r="D255" s="52"/>
      <c r="E255" s="52"/>
      <c r="F255" s="52"/>
      <c r="G255" s="52"/>
      <c r="H255" s="52"/>
    </row>
    <row r="256" spans="2:8" ht="13.5" thickBot="1">
      <c r="B256" s="50" t="s">
        <v>14</v>
      </c>
      <c r="C256" s="50"/>
      <c r="D256" s="54">
        <f>D250+D254</f>
        <v>822</v>
      </c>
      <c r="E256" s="50"/>
      <c r="F256" s="54">
        <f>F250+F254</f>
        <v>0</v>
      </c>
      <c r="G256" s="50"/>
      <c r="H256" s="54">
        <f>H250+H254</f>
        <v>822</v>
      </c>
    </row>
    <row r="257" spans="2:8" ht="13.5" thickTop="1">
      <c r="B257" s="50"/>
      <c r="C257" s="50"/>
      <c r="D257" s="50"/>
      <c r="E257" s="50"/>
      <c r="F257" s="50"/>
      <c r="G257" s="50"/>
      <c r="H257" s="50"/>
    </row>
    <row r="259" spans="1:2" ht="12.75">
      <c r="A259" s="39" t="s">
        <v>52</v>
      </c>
      <c r="B259" s="5" t="s">
        <v>51</v>
      </c>
    </row>
    <row r="264" spans="1:5" ht="12.75">
      <c r="A264" s="39" t="s">
        <v>53</v>
      </c>
      <c r="B264" s="65" t="s">
        <v>203</v>
      </c>
      <c r="C264" s="50"/>
      <c r="D264" s="50"/>
      <c r="E264" s="50"/>
    </row>
    <row r="304" ht="12.75">
      <c r="I304" s="98" t="s">
        <v>228</v>
      </c>
    </row>
    <row r="334" spans="1:2" ht="12.75">
      <c r="A334" s="39" t="s">
        <v>129</v>
      </c>
      <c r="B334" s="5" t="s">
        <v>130</v>
      </c>
    </row>
    <row r="335" spans="1:2" ht="12.75">
      <c r="A335" s="39"/>
      <c r="B335" s="5"/>
    </row>
    <row r="336" spans="1:2" ht="12.75">
      <c r="A336" s="39"/>
      <c r="B336" s="1" t="s">
        <v>59</v>
      </c>
    </row>
    <row r="337" ht="12.75">
      <c r="A337" s="39"/>
    </row>
    <row r="338" spans="1:8" ht="12.75">
      <c r="A338" s="39"/>
      <c r="F338" s="2"/>
      <c r="H338" s="2"/>
    </row>
    <row r="339" spans="1:10" ht="12.75">
      <c r="A339" s="39"/>
      <c r="B339" s="5"/>
      <c r="F339" s="41" t="s">
        <v>161</v>
      </c>
      <c r="G339" s="43"/>
      <c r="H339" s="2" t="s">
        <v>162</v>
      </c>
      <c r="I339" s="43"/>
      <c r="J339" s="43"/>
    </row>
    <row r="340" spans="1:10" ht="12.75">
      <c r="A340" s="39"/>
      <c r="B340" s="5"/>
      <c r="F340" s="35" t="s">
        <v>87</v>
      </c>
      <c r="G340" s="43"/>
      <c r="H340" s="35" t="s">
        <v>87</v>
      </c>
      <c r="I340" s="43"/>
      <c r="J340" s="43"/>
    </row>
    <row r="341" spans="1:10" ht="12.75">
      <c r="A341" s="39"/>
      <c r="B341" s="5"/>
      <c r="F341" s="35" t="s">
        <v>2</v>
      </c>
      <c r="G341" s="43"/>
      <c r="H341" s="35" t="s">
        <v>4</v>
      </c>
      <c r="I341" s="43"/>
      <c r="J341" s="43"/>
    </row>
    <row r="342" spans="6:8" ht="12.75">
      <c r="F342" s="35" t="s">
        <v>172</v>
      </c>
      <c r="H342" s="35" t="s">
        <v>172</v>
      </c>
    </row>
    <row r="343" spans="6:8" ht="12.75">
      <c r="F343" s="35"/>
      <c r="H343" s="35"/>
    </row>
    <row r="344" spans="2:8" ht="13.5" thickBot="1">
      <c r="B344" s="1" t="s">
        <v>179</v>
      </c>
      <c r="F344" s="45">
        <f>'IS'!B34</f>
        <v>2489</v>
      </c>
      <c r="G344" s="42"/>
      <c r="H344" s="45">
        <f>'IS'!F34</f>
        <v>2489</v>
      </c>
    </row>
    <row r="345" spans="6:8" ht="13.5" thickTop="1">
      <c r="F345" s="44"/>
      <c r="G345" s="42"/>
      <c r="H345" s="44"/>
    </row>
    <row r="346" spans="2:8" ht="12.75">
      <c r="B346" s="1" t="s">
        <v>58</v>
      </c>
      <c r="F346" s="44"/>
      <c r="G346" s="42"/>
      <c r="H346" s="44"/>
    </row>
    <row r="347" spans="2:8" ht="13.5" thickBot="1">
      <c r="B347" s="1" t="s">
        <v>169</v>
      </c>
      <c r="F347" s="45">
        <v>40000</v>
      </c>
      <c r="G347" s="42"/>
      <c r="H347" s="45">
        <v>40000</v>
      </c>
    </row>
    <row r="348" spans="6:8" ht="13.5" thickTop="1">
      <c r="F348" s="44"/>
      <c r="G348" s="42"/>
      <c r="H348" s="44"/>
    </row>
    <row r="349" ht="12.75">
      <c r="B349" s="1" t="s">
        <v>135</v>
      </c>
    </row>
    <row r="350" ht="12.75">
      <c r="B350" s="1" t="s">
        <v>134</v>
      </c>
    </row>
    <row r="351" spans="2:8" ht="13.5" thickBot="1">
      <c r="B351" s="1" t="s">
        <v>205</v>
      </c>
      <c r="F351" s="46">
        <f>(F344/F347)*100</f>
        <v>6.22</v>
      </c>
      <c r="G351" s="42"/>
      <c r="H351" s="46">
        <f>(H344/H347)*100</f>
        <v>6.22</v>
      </c>
    </row>
    <row r="352" spans="6:8" ht="13.5" thickTop="1">
      <c r="F352" s="69"/>
      <c r="G352" s="42"/>
      <c r="H352" s="69"/>
    </row>
    <row r="353" spans="6:8" ht="12.75" hidden="1">
      <c r="F353" s="69"/>
      <c r="G353" s="42"/>
      <c r="H353" s="69"/>
    </row>
    <row r="354" spans="2:8" ht="13.5" hidden="1" thickBot="1">
      <c r="B354" s="1" t="s">
        <v>138</v>
      </c>
      <c r="F354" s="45">
        <f>'IS'!B34</f>
        <v>2489</v>
      </c>
      <c r="G354" s="42"/>
      <c r="H354" s="45">
        <f>'IS'!F34</f>
        <v>2489</v>
      </c>
    </row>
    <row r="355" spans="6:8" ht="13.5" hidden="1" thickTop="1">
      <c r="F355" s="69"/>
      <c r="G355" s="42"/>
      <c r="H355" s="69"/>
    </row>
    <row r="356" spans="2:8" ht="12.75" hidden="1">
      <c r="B356" s="1" t="s">
        <v>136</v>
      </c>
      <c r="F356" s="44"/>
      <c r="G356" s="42"/>
      <c r="H356" s="44"/>
    </row>
    <row r="357" spans="2:8" ht="13.5" hidden="1" thickBot="1">
      <c r="B357" s="1" t="s">
        <v>170</v>
      </c>
      <c r="F357" s="45">
        <v>30569</v>
      </c>
      <c r="G357" s="42"/>
      <c r="H357" s="45">
        <v>30569</v>
      </c>
    </row>
    <row r="358" spans="6:8" ht="13.5" hidden="1" thickTop="1">
      <c r="F358" s="69"/>
      <c r="G358" s="42"/>
      <c r="H358" s="69"/>
    </row>
    <row r="359" ht="12.75" hidden="1">
      <c r="B359" s="76" t="s">
        <v>164</v>
      </c>
    </row>
    <row r="360" ht="12.75" hidden="1">
      <c r="B360" s="76" t="s">
        <v>137</v>
      </c>
    </row>
    <row r="361" spans="2:8" ht="13.5" hidden="1" thickBot="1">
      <c r="B361" s="76" t="s">
        <v>168</v>
      </c>
      <c r="F361" s="46">
        <f>(F354/F357)*100</f>
        <v>8.14</v>
      </c>
      <c r="G361" s="42"/>
      <c r="H361" s="46">
        <f>(H354/H357)*100</f>
        <v>8.14</v>
      </c>
    </row>
    <row r="362" spans="6:8" ht="13.5" hidden="1" thickTop="1">
      <c r="F362" s="69"/>
      <c r="G362" s="42"/>
      <c r="H362" s="69"/>
    </row>
    <row r="363" spans="6:8" ht="12.75">
      <c r="F363" s="44"/>
      <c r="G363" s="42"/>
      <c r="H363" s="44"/>
    </row>
    <row r="364" spans="6:8" ht="12.75">
      <c r="F364" s="44"/>
      <c r="G364" s="42"/>
      <c r="H364" s="44"/>
    </row>
    <row r="365" spans="6:8" ht="12.75">
      <c r="F365" s="35"/>
      <c r="H365" s="35"/>
    </row>
    <row r="366" spans="6:8" ht="12.75">
      <c r="F366" s="35"/>
      <c r="H366" s="35"/>
    </row>
    <row r="367" spans="1:9" ht="13.5">
      <c r="A367" s="40"/>
      <c r="I367" s="98" t="s">
        <v>229</v>
      </c>
    </row>
  </sheetData>
  <printOptions/>
  <pageMargins left="1.5" right="0.38" top="0.5" bottom="0.75" header="0.5" footer="0.5"/>
  <pageSetup horizontalDpi="1200" verticalDpi="1200" orientation="portrait" scale="78" r:id="rId2"/>
  <rowBreaks count="5" manualBreakCount="5">
    <brk id="55" max="8" man="1"/>
    <brk id="117" max="8" man="1"/>
    <brk id="185" max="8" man="1"/>
    <brk id="241" max="8" man="1"/>
    <brk id="304" max="8" man="1"/>
  </rowBreaks>
  <colBreaks count="1" manualBreakCount="1">
    <brk id="9" max="2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MARCH 2004</dc:title>
  <dc:subject/>
  <dc:creator>ENG KAH CORPORATION BERHAD</dc:creator>
  <cp:keywords/>
  <dc:description/>
  <cp:lastModifiedBy>enet</cp:lastModifiedBy>
  <cp:lastPrinted>2004-05-26T07:44:40Z</cp:lastPrinted>
  <dcterms:created xsi:type="dcterms:W3CDTF">2003-11-01T13:04:36Z</dcterms:created>
  <dcterms:modified xsi:type="dcterms:W3CDTF">2004-05-26T07:44:44Z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807498164</vt:i4>
  </property>
  <property fmtid="{D5CDD505-2E9C-101B-9397-08002B2CF9AE}" pid="3" name="_EmailSubject">
    <vt:lpwstr/>
  </property>
  <property fmtid="{D5CDD505-2E9C-101B-9397-08002B2CF9AE}" pid="4" name="_AuthorEmail">
    <vt:lpwstr>lkng@ebworx.com</vt:lpwstr>
  </property>
  <property fmtid="{D5CDD505-2E9C-101B-9397-08002B2CF9AE}" pid="5" name="_AuthorEmailDisplayName">
    <vt:lpwstr>Ng Lee Kuan</vt:lpwstr>
  </property>
  <property fmtid="{D5CDD505-2E9C-101B-9397-08002B2CF9AE}" pid="6" name="_ReviewingToolsShownOnce">
    <vt:lpwstr/>
  </property>
</Properties>
</file>